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2広島キャンパス\002財務課\財務係\_★★施設担当\○400　施設管理\●　財産貸付　作業用\起案\R05年度\HP更新\"/>
    </mc:Choice>
  </mc:AlternateContent>
  <xr:revisionPtr revIDLastSave="0" documentId="13_ncr:1_{0050C2CE-5DDC-47CC-8398-F9EC610ACA52}" xr6:coauthVersionLast="36" xr6:coauthVersionMax="36" xr10:uidLastSave="{00000000-0000-0000-0000-000000000000}"/>
  <bookViews>
    <workbookView xWindow="600" yWindow="156" windowWidth="20472" windowHeight="9792" xr2:uid="{00000000-000D-0000-FFFF-FFFF00000000}"/>
  </bookViews>
  <sheets>
    <sheet name="会場使用料等算出表（一般用）" sheetId="4" r:id="rId1"/>
    <sheet name="冷暖房料算出事例 " sheetId="5" r:id="rId2"/>
  </sheets>
  <definedNames>
    <definedName name="_xlnm.Print_Area" localSheetId="0">'会場使用料等算出表（一般用）'!$B$1:$Q$28</definedName>
    <definedName name="_xlnm.Print_Area" localSheetId="1">'冷暖房料算出事例 '!$B$1:$M$29</definedName>
  </definedNames>
  <calcPr calcId="191029"/>
</workbook>
</file>

<file path=xl/calcChain.xml><?xml version="1.0" encoding="utf-8"?>
<calcChain xmlns="http://schemas.openxmlformats.org/spreadsheetml/2006/main">
  <c r="O16" i="4" l="1"/>
  <c r="P16" i="4" s="1"/>
  <c r="Q16" i="4" s="1"/>
  <c r="L16" i="4"/>
  <c r="M16" i="4" s="1"/>
  <c r="O15" i="4"/>
  <c r="P15" i="4" s="1"/>
  <c r="Q15" i="4" s="1"/>
  <c r="L15" i="4"/>
  <c r="M15" i="4" s="1"/>
  <c r="O26" i="4" l="1"/>
  <c r="P26" i="4" s="1"/>
  <c r="Q26" i="4" s="1"/>
  <c r="L26" i="4"/>
  <c r="M26" i="4" s="1"/>
  <c r="U25" i="4"/>
  <c r="O25" i="4"/>
  <c r="P25" i="4" s="1"/>
  <c r="Q25" i="4" s="1"/>
  <c r="L25" i="4"/>
  <c r="M25" i="4" s="1"/>
  <c r="U24" i="4"/>
  <c r="O24" i="4"/>
  <c r="P24" i="4" s="1"/>
  <c r="Q24" i="4" s="1"/>
  <c r="L24" i="4"/>
  <c r="M24" i="4" s="1"/>
  <c r="U23" i="4"/>
  <c r="O23" i="4"/>
  <c r="P23" i="4" s="1"/>
  <c r="Q23" i="4" s="1"/>
  <c r="L23" i="4"/>
  <c r="M23" i="4" s="1"/>
  <c r="U22" i="4"/>
  <c r="O22" i="4"/>
  <c r="P22" i="4" s="1"/>
  <c r="Q22" i="4" s="1"/>
  <c r="L22" i="4"/>
  <c r="M22" i="4" s="1"/>
  <c r="U21" i="4"/>
  <c r="O21" i="4"/>
  <c r="P21" i="4" s="1"/>
  <c r="Q21" i="4" s="1"/>
  <c r="L21" i="4"/>
  <c r="M21" i="4" s="1"/>
  <c r="U20" i="4"/>
  <c r="O20" i="4"/>
  <c r="P20" i="4" s="1"/>
  <c r="Q20" i="4" s="1"/>
  <c r="L20" i="4"/>
  <c r="M20" i="4" s="1"/>
  <c r="U19" i="4"/>
  <c r="O19" i="4"/>
  <c r="P19" i="4" s="1"/>
  <c r="Q19" i="4" s="1"/>
  <c r="L19" i="4"/>
  <c r="M19" i="4" s="1"/>
  <c r="O18" i="4"/>
  <c r="P18" i="4" s="1"/>
  <c r="Q18" i="4" s="1"/>
  <c r="L18" i="4"/>
  <c r="M18" i="4" s="1"/>
  <c r="U17" i="4"/>
  <c r="O17" i="4"/>
  <c r="P17" i="4" s="1"/>
  <c r="Q17" i="4" s="1"/>
  <c r="L17" i="4"/>
  <c r="M17" i="4" s="1"/>
  <c r="U16" i="4"/>
  <c r="U15" i="4"/>
  <c r="O14" i="4"/>
  <c r="P14" i="4" s="1"/>
  <c r="Q14" i="4" s="1"/>
  <c r="L14" i="4"/>
  <c r="M14" i="4" s="1"/>
  <c r="O13" i="4"/>
  <c r="P13" i="4" s="1"/>
  <c r="Q13" i="4" s="1"/>
  <c r="L13" i="4"/>
  <c r="M13" i="4" s="1"/>
  <c r="O12" i="4"/>
  <c r="P12" i="4" s="1"/>
  <c r="Q12" i="4" s="1"/>
  <c r="L12" i="4"/>
  <c r="M12" i="4" s="1"/>
  <c r="U11" i="4"/>
  <c r="O11" i="4"/>
  <c r="P11" i="4" s="1"/>
  <c r="Q11" i="4" s="1"/>
  <c r="L11" i="4"/>
  <c r="M11" i="4" s="1"/>
  <c r="U10" i="4"/>
  <c r="O10" i="4"/>
  <c r="P10" i="4" s="1"/>
  <c r="Q10" i="4" s="1"/>
  <c r="L10" i="4"/>
  <c r="M10" i="4" s="1"/>
  <c r="O9" i="4"/>
  <c r="P9" i="4" s="1"/>
  <c r="Q9" i="4" s="1"/>
  <c r="L9" i="4"/>
  <c r="M9" i="4" s="1"/>
  <c r="O8" i="4"/>
  <c r="P8" i="4" s="1"/>
  <c r="Q8" i="4" s="1"/>
  <c r="L8" i="4"/>
  <c r="M8" i="4" s="1"/>
  <c r="O7" i="4"/>
  <c r="P7" i="4" s="1"/>
  <c r="Q7" i="4" s="1"/>
  <c r="L7" i="4"/>
  <c r="M7" i="4" s="1"/>
  <c r="Q27" i="4" l="1"/>
  <c r="M27" i="4"/>
  <c r="O28" i="4" l="1"/>
</calcChain>
</file>

<file path=xl/sharedStrings.xml><?xml version="1.0" encoding="utf-8"?>
<sst xmlns="http://schemas.openxmlformats.org/spreadsheetml/2006/main" count="215" uniqueCount="71">
  <si>
    <t>借受日</t>
    <rPh sb="0" eb="2">
      <t>カリウ</t>
    </rPh>
    <rPh sb="2" eb="3">
      <t>ヒ</t>
    </rPh>
    <phoneticPr fontId="2"/>
  </si>
  <si>
    <t>件　名</t>
    <rPh sb="0" eb="1">
      <t>ケン</t>
    </rPh>
    <rPh sb="2" eb="3">
      <t>メイ</t>
    </rPh>
    <phoneticPr fontId="2"/>
  </si>
  <si>
    <t>借受人</t>
    <rPh sb="0" eb="2">
      <t>カリウ</t>
    </rPh>
    <rPh sb="2" eb="3">
      <t>ニン</t>
    </rPh>
    <phoneticPr fontId="2"/>
  </si>
  <si>
    <t>室番号・名称</t>
    <rPh sb="0" eb="1">
      <t>シツ</t>
    </rPh>
    <rPh sb="4" eb="6">
      <t>メイショウ</t>
    </rPh>
    <phoneticPr fontId="2"/>
  </si>
  <si>
    <t>冷暖房</t>
    <rPh sb="0" eb="3">
      <t>レイダンボウ</t>
    </rPh>
    <phoneticPr fontId="2"/>
  </si>
  <si>
    <t>照明使用料</t>
    <rPh sb="0" eb="2">
      <t>ショウメイ</t>
    </rPh>
    <rPh sb="2" eb="5">
      <t>シヨウリョウ</t>
    </rPh>
    <phoneticPr fontId="2"/>
  </si>
  <si>
    <t>種類</t>
    <rPh sb="0" eb="2">
      <t>シュルイ</t>
    </rPh>
    <phoneticPr fontId="2"/>
  </si>
  <si>
    <t>要否</t>
    <rPh sb="0" eb="2">
      <t>ヨウヒ</t>
    </rPh>
    <phoneticPr fontId="2"/>
  </si>
  <si>
    <t>１棟</t>
    <phoneticPr fontId="2"/>
  </si>
  <si>
    <t>講義室</t>
    <phoneticPr fontId="2"/>
  </si>
  <si>
    <t>個別</t>
    <rPh sb="0" eb="2">
      <t>コベツ</t>
    </rPh>
    <phoneticPr fontId="2"/>
  </si>
  <si>
    <t>集中</t>
    <rPh sb="0" eb="2">
      <t>シュウチュウ</t>
    </rPh>
    <phoneticPr fontId="2"/>
  </si>
  <si>
    <t>２棟</t>
    <rPh sb="1" eb="2">
      <t>ムネ</t>
    </rPh>
    <phoneticPr fontId="2"/>
  </si>
  <si>
    <t>講堂</t>
    <rPh sb="0" eb="2">
      <t>コウドウ</t>
    </rPh>
    <phoneticPr fontId="2"/>
  </si>
  <si>
    <t>教室</t>
    <rPh sb="0" eb="2">
      <t>キョウシツ</t>
    </rPh>
    <phoneticPr fontId="2"/>
  </si>
  <si>
    <t>中講義室</t>
  </si>
  <si>
    <t>小講義室</t>
  </si>
  <si>
    <t>合　計</t>
    <rPh sb="0" eb="1">
      <t>ア</t>
    </rPh>
    <rPh sb="2" eb="3">
      <t>ケイ</t>
    </rPh>
    <phoneticPr fontId="2"/>
  </si>
  <si>
    <t>固定</t>
    <rPh sb="0" eb="2">
      <t>コテイ</t>
    </rPh>
    <phoneticPr fontId="2"/>
  </si>
  <si>
    <t>会場使用料</t>
    <rPh sb="0" eb="2">
      <t>カイジョウ</t>
    </rPh>
    <rPh sb="2" eb="5">
      <t>シヨウリョウ</t>
    </rPh>
    <phoneticPr fontId="2"/>
  </si>
  <si>
    <t>区　分</t>
    <phoneticPr fontId="2"/>
  </si>
  <si>
    <t>面　積
(㎡)</t>
    <phoneticPr fontId="2"/>
  </si>
  <si>
    <t>収 容
人 数</t>
    <phoneticPr fontId="2"/>
  </si>
  <si>
    <t>単　価
（円/4ｈ）</t>
    <phoneticPr fontId="2"/>
  </si>
  <si>
    <t>使用
時間数
(h)</t>
    <rPh sb="0" eb="2">
      <t>シヨウ</t>
    </rPh>
    <phoneticPr fontId="2"/>
  </si>
  <si>
    <t>算定
時間単位</t>
    <rPh sb="0" eb="2">
      <t>サンテイ</t>
    </rPh>
    <rPh sb="3" eb="5">
      <t>ジカン</t>
    </rPh>
    <rPh sb="5" eb="7">
      <t>タンイ</t>
    </rPh>
    <phoneticPr fontId="2"/>
  </si>
  <si>
    <t>使用料
(円）</t>
    <phoneticPr fontId="2"/>
  </si>
  <si>
    <t>単　価
(円/1h)</t>
    <phoneticPr fontId="2"/>
  </si>
  <si>
    <t>使用料
（円）</t>
    <phoneticPr fontId="2"/>
  </si>
  <si>
    <t>ⓐ</t>
    <phoneticPr fontId="2"/>
  </si>
  <si>
    <t>ⓑ</t>
    <phoneticPr fontId="2"/>
  </si>
  <si>
    <t>ⓐ×ⓑ</t>
    <phoneticPr fontId="2"/>
  </si>
  <si>
    <t>ⓒ</t>
    <phoneticPr fontId="2"/>
  </si>
  <si>
    <t>ⓓ</t>
    <phoneticPr fontId="2"/>
  </si>
  <si>
    <t>ⓒ×ⓓ</t>
    <phoneticPr fontId="2"/>
  </si>
  <si>
    <t>１階</t>
    <rPh sb="1" eb="2">
      <t>カイ</t>
    </rPh>
    <phoneticPr fontId="2"/>
  </si>
  <si>
    <t>講義室</t>
    <phoneticPr fontId="2"/>
  </si>
  <si>
    <t>北側</t>
    <rPh sb="0" eb="2">
      <t>キタガワ</t>
    </rPh>
    <phoneticPr fontId="2"/>
  </si>
  <si>
    <t>講義室</t>
    <phoneticPr fontId="2"/>
  </si>
  <si>
    <t>講義室</t>
    <phoneticPr fontId="2"/>
  </si>
  <si>
    <t>講義室</t>
    <phoneticPr fontId="2"/>
  </si>
  <si>
    <t>２階</t>
    <rPh sb="1" eb="2">
      <t>カイ</t>
    </rPh>
    <phoneticPr fontId="2"/>
  </si>
  <si>
    <t>南側</t>
    <rPh sb="0" eb="2">
      <t>ミナミガワ</t>
    </rPh>
    <phoneticPr fontId="2"/>
  </si>
  <si>
    <t>３階</t>
    <rPh sb="1" eb="2">
      <t>カイ</t>
    </rPh>
    <phoneticPr fontId="2"/>
  </si>
  <si>
    <t>大講義室</t>
    <phoneticPr fontId="2"/>
  </si>
  <si>
    <t>中講義室</t>
    <phoneticPr fontId="2"/>
  </si>
  <si>
    <t>計</t>
    <phoneticPr fontId="2"/>
  </si>
  <si>
    <t>会場使用料等算出表</t>
    <phoneticPr fontId="2"/>
  </si>
  <si>
    <t>可動</t>
    <rPh sb="0" eb="2">
      <t>カドウ</t>
    </rPh>
    <phoneticPr fontId="2"/>
  </si>
  <si>
    <t>可動　</t>
    <phoneticPr fontId="2"/>
  </si>
  <si>
    <t>可動</t>
    <phoneticPr fontId="2"/>
  </si>
  <si>
    <t>冷暖房料算出事例</t>
    <rPh sb="0" eb="3">
      <t>レイダンボウ</t>
    </rPh>
    <rPh sb="3" eb="4">
      <t>リョウ</t>
    </rPh>
    <rPh sb="4" eb="6">
      <t>サンシュツ</t>
    </rPh>
    <rPh sb="6" eb="8">
      <t>ジレイ</t>
    </rPh>
    <phoneticPr fontId="2"/>
  </si>
  <si>
    <r>
      <t xml:space="preserve">事例３
</t>
    </r>
    <r>
      <rPr>
        <sz val="8"/>
        <rFont val="ＭＳ 明朝"/>
        <family val="1"/>
        <charset val="128"/>
      </rPr>
      <t>（冷房・8ｈ）</t>
    </r>
    <rPh sb="0" eb="1">
      <t>ジ</t>
    </rPh>
    <rPh sb="1" eb="2">
      <t>レイ</t>
    </rPh>
    <rPh sb="5" eb="7">
      <t>レイボウ</t>
    </rPh>
    <phoneticPr fontId="2"/>
  </si>
  <si>
    <t>１階
北側</t>
    <rPh sb="1" eb="2">
      <t>カイ</t>
    </rPh>
    <rPh sb="3" eb="5">
      <t>キタガワ</t>
    </rPh>
    <phoneticPr fontId="2"/>
  </si>
  <si>
    <t>講義室</t>
    <phoneticPr fontId="2"/>
  </si>
  <si>
    <t>２階
南側</t>
    <rPh sb="1" eb="2">
      <t>カイ</t>
    </rPh>
    <rPh sb="3" eb="5">
      <t>ミナミガワ</t>
    </rPh>
    <phoneticPr fontId="2"/>
  </si>
  <si>
    <t>２階
北側</t>
    <rPh sb="1" eb="2">
      <t>カイ</t>
    </rPh>
    <rPh sb="3" eb="5">
      <t>キタガワ</t>
    </rPh>
    <phoneticPr fontId="2"/>
  </si>
  <si>
    <t>３階
南側</t>
    <rPh sb="1" eb="2">
      <t>カイ</t>
    </rPh>
    <rPh sb="3" eb="5">
      <t>ミナミガワ</t>
    </rPh>
    <phoneticPr fontId="2"/>
  </si>
  <si>
    <t>講義室</t>
  </si>
  <si>
    <t>４階</t>
    <rPh sb="1" eb="2">
      <t>カイ</t>
    </rPh>
    <phoneticPr fontId="2"/>
  </si>
  <si>
    <t>固定　</t>
    <rPh sb="0" eb="2">
      <t>コテイ</t>
    </rPh>
    <phoneticPr fontId="2"/>
  </si>
  <si>
    <t>固定</t>
    <rPh sb="0" eb="2">
      <t>コテイ</t>
    </rPh>
    <phoneticPr fontId="2"/>
  </si>
  <si>
    <r>
      <t>　</t>
    </r>
    <r>
      <rPr>
        <sz val="9"/>
        <rFont val="ＭＳ 明朝"/>
        <family val="1"/>
        <charset val="128"/>
      </rPr>
      <t>※ 集中空調の場合，当日の気候や，使用時間により消費量が変動しますので，同じ会場を借りた場合でも必ずしも 同一額とはなりません。</t>
    </r>
    <rPh sb="3" eb="5">
      <t>シュウチュウ</t>
    </rPh>
    <rPh sb="5" eb="7">
      <t>クウチョウ</t>
    </rPh>
    <rPh sb="8" eb="10">
      <t>バアイ</t>
    </rPh>
    <rPh sb="11" eb="13">
      <t>トウジツ</t>
    </rPh>
    <rPh sb="14" eb="16">
      <t>キコウ</t>
    </rPh>
    <rPh sb="18" eb="20">
      <t>シヨウ</t>
    </rPh>
    <rPh sb="20" eb="22">
      <t>ジカン</t>
    </rPh>
    <rPh sb="25" eb="28">
      <t>ショウヒリョウ</t>
    </rPh>
    <rPh sb="29" eb="31">
      <t>ヘンドウ</t>
    </rPh>
    <rPh sb="37" eb="38">
      <t>オナ</t>
    </rPh>
    <rPh sb="39" eb="41">
      <t>カイジョウ</t>
    </rPh>
    <rPh sb="42" eb="43">
      <t>カ</t>
    </rPh>
    <rPh sb="45" eb="47">
      <t>バアイ</t>
    </rPh>
    <rPh sb="49" eb="50">
      <t>カナラ</t>
    </rPh>
    <phoneticPr fontId="2"/>
  </si>
  <si>
    <t>※会場使用料は４時間ごと，照明使用料は１時間ごとの単価を表示しています。
※冷暖房費支払いについては，ホームページ冷暖房料算出事例を参照してください。          ※講義室人数は変更となる可能性があります。</t>
    <rPh sb="57" eb="60">
      <t>レイダンボウ</t>
    </rPh>
    <rPh sb="60" eb="61">
      <t>リョウ</t>
    </rPh>
    <rPh sb="61" eb="63">
      <t>サンシュツ</t>
    </rPh>
    <rPh sb="63" eb="65">
      <t>ジレイ</t>
    </rPh>
    <rPh sb="86" eb="89">
      <t>コウギシツ</t>
    </rPh>
    <rPh sb="89" eb="91">
      <t>ニンズウ</t>
    </rPh>
    <rPh sb="92" eb="94">
      <t>ヘンコウ</t>
    </rPh>
    <rPh sb="97" eb="100">
      <t>カノウセイ</t>
    </rPh>
    <phoneticPr fontId="2"/>
  </si>
  <si>
    <t>〇</t>
    <phoneticPr fontId="2"/>
  </si>
  <si>
    <r>
      <t xml:space="preserve">事例１
</t>
    </r>
    <r>
      <rPr>
        <sz val="8"/>
        <rFont val="ＭＳ 明朝"/>
        <family val="1"/>
        <charset val="128"/>
      </rPr>
      <t>（冷房・12.5ｈ）</t>
    </r>
    <rPh sb="0" eb="1">
      <t>ジ</t>
    </rPh>
    <rPh sb="1" eb="2">
      <t>レイ</t>
    </rPh>
    <rPh sb="5" eb="7">
      <t>レイボウ</t>
    </rPh>
    <phoneticPr fontId="2"/>
  </si>
  <si>
    <t>冷暖房料</t>
    <rPh sb="0" eb="3">
      <t>レイダンボウ</t>
    </rPh>
    <rPh sb="3" eb="4">
      <t>リョウ</t>
    </rPh>
    <phoneticPr fontId="2"/>
  </si>
  <si>
    <r>
      <t xml:space="preserve">事例２
</t>
    </r>
    <r>
      <rPr>
        <sz val="8"/>
        <rFont val="ＭＳ 明朝"/>
        <family val="1"/>
        <charset val="128"/>
      </rPr>
      <t>（冷房・8ｈ）</t>
    </r>
    <rPh sb="0" eb="1">
      <t>ジ</t>
    </rPh>
    <rPh sb="1" eb="2">
      <t>レイ</t>
    </rPh>
    <rPh sb="5" eb="7">
      <t>レイボウ</t>
    </rPh>
    <phoneticPr fontId="2"/>
  </si>
  <si>
    <t>、</t>
    <phoneticPr fontId="2"/>
  </si>
  <si>
    <r>
      <t xml:space="preserve">事例４
</t>
    </r>
    <r>
      <rPr>
        <sz val="8"/>
        <rFont val="ＭＳ 明朝"/>
        <family val="1"/>
        <charset val="128"/>
      </rPr>
      <t>（暖房・8ｈ）</t>
    </r>
    <rPh sb="0" eb="1">
      <t>ジ</t>
    </rPh>
    <rPh sb="1" eb="2">
      <t>レイ</t>
    </rPh>
    <rPh sb="5" eb="7">
      <t>ダンボウ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</si>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</sst>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\ ;&quot;▲&quot;0.0\ "/>
    <numFmt numFmtId="178" formatCode="0\ ;&quot;▲ &quot;0"/>
    <numFmt numFmtId="179" formatCode="#,##0_);[Red]\(#,##0\)"/>
    <numFmt numFmtId="180" formatCode="h:mm;@"/>
    <numFmt numFmtId="181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</xf>
    <xf numFmtId="177" fontId="3" fillId="0" borderId="7" xfId="0" quotePrefix="1" applyNumberFormat="1" applyFont="1" applyBorder="1" applyAlignment="1" applyProtection="1">
      <alignment horizontal="right" vertical="center"/>
    </xf>
    <xf numFmtId="178" fontId="3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right" vertical="center"/>
      <protection locked="0"/>
    </xf>
    <xf numFmtId="179" fontId="3" fillId="0" borderId="6" xfId="0" applyNumberFormat="1" applyFont="1" applyFill="1" applyBorder="1" applyAlignment="1" applyProtection="1">
      <alignment horizontal="right" vertical="center"/>
    </xf>
    <xf numFmtId="178" fontId="3" fillId="0" borderId="13" xfId="0" applyNumberFormat="1" applyFont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right" vertical="center"/>
    </xf>
    <xf numFmtId="177" fontId="3" fillId="0" borderId="18" xfId="0" quotePrefix="1" applyNumberFormat="1" applyFont="1" applyBorder="1" applyAlignment="1" applyProtection="1">
      <alignment horizontal="right" vertical="center"/>
    </xf>
    <xf numFmtId="178" fontId="4" fillId="0" borderId="16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right" vertical="center"/>
      <protection locked="0"/>
    </xf>
    <xf numFmtId="179" fontId="3" fillId="0" borderId="17" xfId="0" applyNumberFormat="1" applyFont="1" applyFill="1" applyBorder="1" applyAlignment="1" applyProtection="1">
      <alignment horizontal="right" vertical="center"/>
    </xf>
    <xf numFmtId="178" fontId="3" fillId="0" borderId="20" xfId="0" applyNumberFormat="1" applyFont="1" applyBorder="1" applyAlignment="1" applyProtection="1">
      <alignment vertical="center"/>
    </xf>
    <xf numFmtId="0" fontId="3" fillId="2" borderId="19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178" fontId="4" fillId="0" borderId="21" xfId="0" applyNumberFormat="1" applyFont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right" vertical="center"/>
      <protection locked="0"/>
    </xf>
    <xf numFmtId="179" fontId="3" fillId="0" borderId="22" xfId="0" applyNumberFormat="1" applyFont="1" applyFill="1" applyBorder="1" applyAlignment="1" applyProtection="1">
      <alignment horizontal="right" vertical="center"/>
    </xf>
    <xf numFmtId="178" fontId="3" fillId="0" borderId="25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right" vertical="center"/>
    </xf>
    <xf numFmtId="0" fontId="4" fillId="0" borderId="27" xfId="0" applyFont="1" applyBorder="1" applyAlignment="1" applyProtection="1">
      <alignment horizontal="left" vertical="center"/>
    </xf>
    <xf numFmtId="177" fontId="3" fillId="0" borderId="28" xfId="0" applyNumberFormat="1" applyFont="1" applyBorder="1" applyAlignment="1" applyProtection="1">
      <alignment horizontal="right" vertical="center"/>
    </xf>
    <xf numFmtId="178" fontId="3" fillId="0" borderId="26" xfId="0" applyNumberFormat="1" applyFont="1" applyBorder="1" applyAlignment="1" applyProtection="1">
      <alignment vertical="center"/>
    </xf>
    <xf numFmtId="178" fontId="4" fillId="0" borderId="26" xfId="0" applyNumberFormat="1" applyFont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right" vertical="center"/>
      <protection locked="0"/>
    </xf>
    <xf numFmtId="179" fontId="3" fillId="0" borderId="27" xfId="0" applyNumberFormat="1" applyFont="1" applyFill="1" applyBorder="1" applyAlignment="1" applyProtection="1">
      <alignment horizontal="right" vertical="center"/>
    </xf>
    <xf numFmtId="178" fontId="3" fillId="0" borderId="30" xfId="0" applyNumberFormat="1" applyFont="1" applyBorder="1" applyAlignment="1" applyProtection="1">
      <alignment vertical="center"/>
    </xf>
    <xf numFmtId="0" fontId="3" fillId="2" borderId="29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31" xfId="0" applyFont="1" applyFill="1" applyBorder="1" applyAlignment="1" applyProtection="1">
      <alignment horizontal="right" vertical="center"/>
    </xf>
    <xf numFmtId="0" fontId="4" fillId="0" borderId="32" xfId="0" applyFont="1" applyBorder="1" applyAlignment="1" applyProtection="1">
      <alignment horizontal="left" vertical="center"/>
    </xf>
    <xf numFmtId="177" fontId="3" fillId="0" borderId="33" xfId="0" quotePrefix="1" applyNumberFormat="1" applyFont="1" applyBorder="1" applyAlignment="1" applyProtection="1">
      <alignment horizontal="right" vertical="center"/>
    </xf>
    <xf numFmtId="178" fontId="3" fillId="0" borderId="31" xfId="0" applyNumberFormat="1" applyFont="1" applyBorder="1" applyAlignment="1" applyProtection="1">
      <alignment vertical="center"/>
    </xf>
    <xf numFmtId="178" fontId="4" fillId="0" borderId="31" xfId="0" applyNumberFormat="1" applyFont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right" vertical="center"/>
      <protection locked="0"/>
    </xf>
    <xf numFmtId="179" fontId="3" fillId="0" borderId="32" xfId="0" applyNumberFormat="1" applyFont="1" applyFill="1" applyBorder="1" applyAlignment="1" applyProtection="1">
      <alignment horizontal="right" vertical="center"/>
    </xf>
    <xf numFmtId="178" fontId="3" fillId="0" borderId="35" xfId="0" applyNumberFormat="1" applyFont="1" applyBorder="1" applyAlignment="1" applyProtection="1">
      <alignment vertical="center"/>
    </xf>
    <xf numFmtId="0" fontId="3" fillId="2" borderId="34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right" vertical="center"/>
    </xf>
    <xf numFmtId="0" fontId="3" fillId="2" borderId="36" xfId="0" applyFont="1" applyFill="1" applyBorder="1" applyAlignment="1" applyProtection="1">
      <alignment horizontal="right" vertical="center"/>
      <protection locked="0"/>
    </xf>
    <xf numFmtId="179" fontId="3" fillId="0" borderId="15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vertical="center"/>
    </xf>
    <xf numFmtId="0" fontId="3" fillId="2" borderId="36" xfId="0" applyFont="1" applyFill="1" applyBorder="1" applyAlignment="1" applyProtection="1">
      <alignment horizontal="right" vertical="center"/>
    </xf>
    <xf numFmtId="177" fontId="3" fillId="0" borderId="28" xfId="0" quotePrefix="1" applyNumberFormat="1" applyFont="1" applyBorder="1" applyAlignment="1" applyProtection="1">
      <alignment horizontal="right" vertical="center"/>
    </xf>
    <xf numFmtId="0" fontId="4" fillId="0" borderId="37" xfId="0" applyFont="1" applyFill="1" applyBorder="1" applyAlignment="1" applyProtection="1">
      <alignment horizontal="right" vertical="center"/>
    </xf>
    <xf numFmtId="178" fontId="4" fillId="0" borderId="37" xfId="0" applyNumberFormat="1" applyFont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right" vertical="center"/>
      <protection locked="0"/>
    </xf>
    <xf numFmtId="179" fontId="3" fillId="0" borderId="38" xfId="0" applyNumberFormat="1" applyFont="1" applyFill="1" applyBorder="1" applyAlignment="1" applyProtection="1">
      <alignment horizontal="right" vertical="center"/>
    </xf>
    <xf numFmtId="178" fontId="3" fillId="0" borderId="41" xfId="0" applyNumberFormat="1" applyFont="1" applyBorder="1" applyAlignment="1" applyProtection="1">
      <alignment vertical="center"/>
    </xf>
    <xf numFmtId="0" fontId="3" fillId="2" borderId="40" xfId="0" applyFont="1" applyFill="1" applyBorder="1" applyAlignment="1" applyProtection="1">
      <alignment horizontal="right" vertical="center"/>
    </xf>
    <xf numFmtId="0" fontId="3" fillId="2" borderId="24" xfId="0" applyFont="1" applyFill="1" applyBorder="1" applyAlignment="1" applyProtection="1">
      <alignment horizontal="right" vertical="center"/>
    </xf>
    <xf numFmtId="177" fontId="3" fillId="0" borderId="33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177" fontId="3" fillId="0" borderId="7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3" borderId="27" xfId="0" quotePrefix="1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17" xfId="0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80" fontId="3" fillId="0" borderId="0" xfId="0" applyNumberFormat="1" applyFont="1" applyAlignment="1" applyProtection="1">
      <alignment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178" fontId="3" fillId="4" borderId="26" xfId="0" applyNumberFormat="1" applyFont="1" applyFill="1" applyBorder="1" applyAlignment="1" applyProtection="1">
      <alignment vertical="center"/>
    </xf>
    <xf numFmtId="178" fontId="3" fillId="4" borderId="16" xfId="0" applyNumberFormat="1" applyFont="1" applyFill="1" applyBorder="1" applyAlignment="1" applyProtection="1">
      <alignment vertical="center"/>
    </xf>
    <xf numFmtId="177" fontId="3" fillId="0" borderId="18" xfId="0" quotePrefix="1" applyNumberFormat="1" applyFont="1" applyFill="1" applyBorder="1" applyAlignment="1" applyProtection="1">
      <alignment horizontal="right" vertical="center"/>
    </xf>
    <xf numFmtId="178" fontId="3" fillId="0" borderId="16" xfId="0" applyNumberFormat="1" applyFont="1" applyFill="1" applyBorder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3" fillId="0" borderId="14" xfId="0" quotePrefix="1" applyNumberFormat="1" applyFont="1" applyFill="1" applyBorder="1" applyAlignment="1" applyProtection="1">
      <alignment horizontal="right" vertical="center"/>
    </xf>
    <xf numFmtId="178" fontId="3" fillId="0" borderId="11" xfId="0" applyNumberFormat="1" applyFont="1" applyFill="1" applyBorder="1" applyAlignment="1" applyProtection="1">
      <alignment vertical="center"/>
    </xf>
    <xf numFmtId="178" fontId="4" fillId="0" borderId="11" xfId="0" applyNumberFormat="1" applyFont="1" applyFill="1" applyBorder="1" applyAlignment="1" applyProtection="1">
      <alignment horizontal="center" vertical="center"/>
    </xf>
    <xf numFmtId="179" fontId="3" fillId="0" borderId="13" xfId="0" applyNumberFormat="1" applyFont="1" applyBorder="1" applyAlignment="1" applyProtection="1">
      <alignment horizontal="right" vertical="center"/>
    </xf>
    <xf numFmtId="179" fontId="3" fillId="0" borderId="20" xfId="0" applyNumberFormat="1" applyFont="1" applyBorder="1" applyAlignment="1" applyProtection="1">
      <alignment horizontal="right" vertical="center"/>
    </xf>
    <xf numFmtId="179" fontId="3" fillId="0" borderId="30" xfId="1" applyNumberFormat="1" applyFont="1" applyBorder="1" applyAlignment="1" applyProtection="1">
      <alignment horizontal="right" vertical="center"/>
    </xf>
    <xf numFmtId="179" fontId="3" fillId="0" borderId="35" xfId="0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179" fontId="3" fillId="0" borderId="30" xfId="0" applyNumberFormat="1" applyFont="1" applyBorder="1" applyAlignment="1" applyProtection="1">
      <alignment horizontal="right" vertical="center"/>
    </xf>
    <xf numFmtId="179" fontId="3" fillId="0" borderId="35" xfId="0" quotePrefix="1" applyNumberFormat="1" applyFont="1" applyBorder="1" applyAlignment="1" applyProtection="1">
      <alignment horizontal="right" vertical="center"/>
    </xf>
    <xf numFmtId="179" fontId="3" fillId="0" borderId="4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76" fontId="4" fillId="0" borderId="42" xfId="0" applyNumberFormat="1" applyFont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176" fontId="4" fillId="0" borderId="43" xfId="0" applyNumberFormat="1" applyFont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78" fontId="3" fillId="0" borderId="7" xfId="0" applyNumberFormat="1" applyFont="1" applyBorder="1" applyAlignment="1" applyProtection="1">
      <alignment horizontal="center" vertical="center"/>
    </xf>
    <xf numFmtId="179" fontId="3" fillId="0" borderId="24" xfId="0" applyNumberFormat="1" applyFont="1" applyFill="1" applyBorder="1" applyAlignment="1" applyProtection="1">
      <alignment horizontal="right" vertical="center"/>
    </xf>
    <xf numFmtId="179" fontId="3" fillId="0" borderId="13" xfId="0" applyNumberFormat="1" applyFont="1" applyFill="1" applyBorder="1" applyAlignment="1" applyProtection="1">
      <alignment horizontal="right" vertical="center"/>
    </xf>
    <xf numFmtId="179" fontId="3" fillId="0" borderId="44" xfId="0" applyNumberFormat="1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center" vertical="center" wrapText="1"/>
    </xf>
    <xf numFmtId="178" fontId="3" fillId="0" borderId="18" xfId="0" applyNumberFormat="1" applyFont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right" vertical="center"/>
      <protection locked="0"/>
    </xf>
    <xf numFmtId="178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right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right" vertical="center"/>
      <protection locked="0"/>
    </xf>
    <xf numFmtId="178" fontId="3" fillId="0" borderId="33" xfId="0" applyNumberFormat="1" applyFont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right" vertical="center"/>
      <protection locked="0"/>
    </xf>
    <xf numFmtId="178" fontId="3" fillId="0" borderId="14" xfId="0" applyNumberFormat="1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right" vertical="center"/>
      <protection locked="0"/>
    </xf>
    <xf numFmtId="178" fontId="3" fillId="0" borderId="33" xfId="0" quotePrefix="1" applyNumberFormat="1" applyFont="1" applyBorder="1" applyAlignment="1" applyProtection="1">
      <alignment horizontal="center" vertical="center"/>
    </xf>
    <xf numFmtId="178" fontId="3" fillId="0" borderId="39" xfId="0" applyNumberFormat="1" applyFont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vertical="center"/>
    </xf>
    <xf numFmtId="178" fontId="3" fillId="0" borderId="31" xfId="0" quotePrefix="1" applyNumberFormat="1" applyFont="1" applyBorder="1" applyAlignment="1" applyProtection="1">
      <alignment horizontal="right" vertical="center"/>
    </xf>
    <xf numFmtId="177" fontId="3" fillId="0" borderId="23" xfId="0" applyNumberFormat="1" applyFont="1" applyFill="1" applyBorder="1" applyAlignment="1" applyProtection="1">
      <alignment horizontal="right" vertical="center"/>
    </xf>
    <xf numFmtId="178" fontId="3" fillId="0" borderId="21" xfId="0" applyNumberFormat="1" applyFont="1" applyFill="1" applyBorder="1" applyAlignment="1" applyProtection="1">
      <alignment vertical="center"/>
    </xf>
    <xf numFmtId="179" fontId="3" fillId="0" borderId="25" xfId="0" applyNumberFormat="1" applyFont="1" applyBorder="1" applyAlignment="1" applyProtection="1">
      <alignment horizontal="right" vertical="center"/>
    </xf>
    <xf numFmtId="178" fontId="3" fillId="0" borderId="25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46" xfId="0" applyNumberFormat="1" applyFont="1" applyFill="1" applyBorder="1" applyAlignment="1" applyProtection="1">
      <alignment horizontal="center" vertical="center" wrapText="1"/>
    </xf>
    <xf numFmtId="181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/>
    </xf>
    <xf numFmtId="178" fontId="4" fillId="0" borderId="7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178" fontId="4" fillId="0" borderId="18" xfId="0" applyNumberFormat="1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178" fontId="4" fillId="0" borderId="23" xfId="0" applyNumberFormat="1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178" fontId="4" fillId="0" borderId="28" xfId="0" applyNumberFormat="1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center"/>
    </xf>
    <xf numFmtId="178" fontId="4" fillId="0" borderId="33" xfId="0" applyNumberFormat="1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178" fontId="4" fillId="0" borderId="14" xfId="0" applyNumberFormat="1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7" xfId="0" quotePrefix="1" applyFont="1" applyFill="1" applyBorder="1" applyAlignment="1" applyProtection="1">
      <alignment horizontal="left" vertical="center"/>
    </xf>
    <xf numFmtId="0" fontId="4" fillId="0" borderId="17" xfId="0" quotePrefix="1" applyFont="1" applyFill="1" applyBorder="1" applyAlignment="1" applyProtection="1">
      <alignment horizontal="left" vertical="center"/>
    </xf>
    <xf numFmtId="179" fontId="3" fillId="0" borderId="53" xfId="0" applyNumberFormat="1" applyFont="1" applyFill="1" applyBorder="1" applyAlignment="1" applyProtection="1">
      <alignment vertical="center"/>
    </xf>
    <xf numFmtId="179" fontId="3" fillId="0" borderId="54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179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left" vertical="center"/>
    </xf>
    <xf numFmtId="177" fontId="3" fillId="0" borderId="23" xfId="0" applyNumberFormat="1" applyFont="1" applyBorder="1" applyAlignment="1" applyProtection="1">
      <alignment horizontal="right" vertical="center"/>
    </xf>
    <xf numFmtId="178" fontId="3" fillId="0" borderId="21" xfId="0" applyNumberFormat="1" applyFont="1" applyBorder="1" applyAlignment="1" applyProtection="1">
      <alignment vertical="center"/>
    </xf>
    <xf numFmtId="179" fontId="3" fillId="0" borderId="25" xfId="1" applyNumberFormat="1" applyFont="1" applyBorder="1" applyAlignment="1" applyProtection="1">
      <alignment horizontal="right" vertical="center"/>
    </xf>
    <xf numFmtId="177" fontId="3" fillId="0" borderId="33" xfId="0" quotePrefix="1" applyNumberFormat="1" applyFont="1" applyFill="1" applyBorder="1" applyAlignment="1" applyProtection="1">
      <alignment horizontal="right" vertical="center"/>
    </xf>
    <xf numFmtId="178" fontId="3" fillId="0" borderId="31" xfId="0" applyNumberFormat="1" applyFont="1" applyFill="1" applyBorder="1" applyAlignment="1" applyProtection="1">
      <alignment vertical="center"/>
    </xf>
    <xf numFmtId="178" fontId="4" fillId="0" borderId="31" xfId="0" applyNumberFormat="1" applyFont="1" applyFill="1" applyBorder="1" applyAlignment="1" applyProtection="1">
      <alignment horizontal="center" vertical="center"/>
    </xf>
    <xf numFmtId="178" fontId="3" fillId="0" borderId="33" xfId="0" applyNumberFormat="1" applyFont="1" applyFill="1" applyBorder="1" applyAlignment="1" applyProtection="1">
      <alignment horizontal="center" vertical="center"/>
    </xf>
    <xf numFmtId="179" fontId="3" fillId="0" borderId="35" xfId="1" applyNumberFormat="1" applyFont="1" applyFill="1" applyBorder="1" applyAlignment="1" applyProtection="1">
      <alignment horizontal="right" vertical="center"/>
    </xf>
    <xf numFmtId="178" fontId="3" fillId="0" borderId="35" xfId="0" applyNumberFormat="1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 wrapText="1"/>
    </xf>
    <xf numFmtId="179" fontId="3" fillId="0" borderId="3" xfId="0" applyNumberFormat="1" applyFont="1" applyBorder="1" applyAlignment="1" applyProtection="1">
      <alignment horizontal="right" vertical="center"/>
    </xf>
    <xf numFmtId="0" fontId="4" fillId="3" borderId="38" xfId="0" quotePrefix="1" applyFont="1" applyFill="1" applyBorder="1" applyAlignment="1" applyProtection="1">
      <alignment horizontal="left" vertical="center"/>
    </xf>
    <xf numFmtId="177" fontId="3" fillId="0" borderId="39" xfId="0" quotePrefix="1" applyNumberFormat="1" applyFont="1" applyBorder="1" applyAlignment="1" applyProtection="1">
      <alignment horizontal="right" vertical="center"/>
    </xf>
    <xf numFmtId="178" fontId="3" fillId="4" borderId="37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177" fontId="3" fillId="0" borderId="4" xfId="0" quotePrefix="1" applyNumberFormat="1" applyFont="1" applyFill="1" applyBorder="1" applyAlignment="1" applyProtection="1">
      <alignment horizontal="right" vertical="center"/>
    </xf>
    <xf numFmtId="178" fontId="3" fillId="0" borderId="1" xfId="0" quotePrefix="1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Border="1" applyAlignment="1" applyProtection="1">
      <alignment horizontal="center" vertical="center"/>
    </xf>
    <xf numFmtId="178" fontId="3" fillId="0" borderId="4" xfId="0" quotePrefix="1" applyNumberFormat="1" applyFont="1" applyBorder="1" applyAlignment="1" applyProtection="1">
      <alignment horizontal="center" vertical="center"/>
    </xf>
    <xf numFmtId="179" fontId="3" fillId="0" borderId="3" xfId="0" quotePrefix="1" applyNumberFormat="1" applyFont="1" applyBorder="1" applyAlignment="1" applyProtection="1">
      <alignment horizontal="right" vertical="center"/>
    </xf>
    <xf numFmtId="0" fontId="3" fillId="2" borderId="54" xfId="0" applyFont="1" applyFill="1" applyBorder="1" applyAlignment="1" applyProtection="1">
      <alignment horizontal="right" vertical="center"/>
      <protection locked="0"/>
    </xf>
    <xf numFmtId="0" fontId="3" fillId="0" borderId="54" xfId="0" applyFont="1" applyFill="1" applyBorder="1" applyAlignment="1" applyProtection="1">
      <alignment horizontal="right" vertical="center"/>
      <protection locked="0"/>
    </xf>
    <xf numFmtId="178" fontId="3" fillId="0" borderId="3" xfId="0" applyNumberFormat="1" applyFont="1" applyBorder="1" applyAlignment="1" applyProtection="1">
      <alignment vertical="center"/>
    </xf>
    <xf numFmtId="0" fontId="3" fillId="2" borderId="54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4" fillId="3" borderId="2" xfId="0" quotePrefix="1" applyFont="1" applyFill="1" applyBorder="1" applyAlignment="1" applyProtection="1">
      <alignment horizontal="left" vertical="center"/>
    </xf>
    <xf numFmtId="177" fontId="3" fillId="0" borderId="4" xfId="0" quotePrefix="1" applyNumberFormat="1" applyFont="1" applyBorder="1" applyAlignment="1" applyProtection="1">
      <alignment horizontal="right" vertical="center"/>
    </xf>
    <xf numFmtId="178" fontId="3" fillId="4" borderId="1" xfId="0" applyNumberFormat="1" applyFont="1" applyFill="1" applyBorder="1" applyAlignment="1" applyProtection="1">
      <alignment vertical="center"/>
    </xf>
    <xf numFmtId="178" fontId="3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180" fontId="3" fillId="0" borderId="0" xfId="0" applyNumberFormat="1" applyFont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79" fontId="3" fillId="0" borderId="3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176" fontId="4" fillId="0" borderId="7" xfId="0" applyNumberFormat="1" applyFont="1" applyBorder="1" applyAlignment="1" applyProtection="1">
      <alignment horizontal="center" vertical="center" wrapText="1"/>
    </xf>
    <xf numFmtId="176" fontId="4" fillId="0" borderId="14" xfId="0" applyNumberFormat="1" applyFont="1" applyBorder="1" applyAlignment="1" applyProtection="1">
      <alignment horizontal="center" vertical="center" wrapText="1"/>
    </xf>
    <xf numFmtId="176" fontId="4" fillId="0" borderId="10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 wrapText="1"/>
    </xf>
    <xf numFmtId="176" fontId="4" fillId="0" borderId="8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top"/>
    </xf>
    <xf numFmtId="0" fontId="9" fillId="0" borderId="45" xfId="0" applyFont="1" applyFill="1" applyBorder="1" applyAlignment="1" applyProtection="1">
      <alignment horizontal="center" vertical="top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 textRotation="255" wrapText="1"/>
    </xf>
    <xf numFmtId="176" fontId="4" fillId="0" borderId="10" xfId="0" applyNumberFormat="1" applyFont="1" applyFill="1" applyBorder="1" applyAlignment="1" applyProtection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0</xdr:row>
      <xdr:rowOff>361950</xdr:rowOff>
    </xdr:from>
    <xdr:to>
      <xdr:col>16</xdr:col>
      <xdr:colOff>723900</xdr:colOff>
      <xdr:row>0</xdr:row>
      <xdr:rowOff>571500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610725" y="361950"/>
          <a:ext cx="21717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広島キャンパス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390525</xdr:rowOff>
    </xdr:from>
    <xdr:to>
      <xdr:col>12</xdr:col>
      <xdr:colOff>809625</xdr:colOff>
      <xdr:row>0</xdr:row>
      <xdr:rowOff>581025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172325" y="390525"/>
          <a:ext cx="20288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広島キャンパス　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0"/>
  <sheetViews>
    <sheetView showZeros="0" tabSelected="1" view="pageBreakPreview" topLeftCell="A4" zoomScale="80" zoomScaleNormal="85" zoomScaleSheetLayoutView="80" workbookViewId="0">
      <selection activeCell="G25" sqref="G25"/>
    </sheetView>
  </sheetViews>
  <sheetFormatPr defaultColWidth="9" defaultRowHeight="16.5" customHeight="1" x14ac:dyDescent="0.2"/>
  <cols>
    <col min="1" max="1" width="7.44140625" style="1" customWidth="1"/>
    <col min="2" max="3" width="6.6640625" style="1" customWidth="1"/>
    <col min="4" max="4" width="5.44140625" style="25" customWidth="1"/>
    <col min="5" max="5" width="8.21875" style="1" customWidth="1"/>
    <col min="6" max="6" width="9.33203125" style="1" customWidth="1"/>
    <col min="7" max="7" width="6.6640625" style="1" customWidth="1"/>
    <col min="8" max="9" width="5.6640625" style="1" customWidth="1"/>
    <col min="10" max="10" width="10.109375" style="1" customWidth="1"/>
    <col min="11" max="11" width="7.6640625" style="1" customWidth="1"/>
    <col min="12" max="12" width="7.44140625" style="1" customWidth="1"/>
    <col min="13" max="13" width="10.109375" style="1" customWidth="1"/>
    <col min="14" max="14" width="9.6640625" style="1" customWidth="1"/>
    <col min="15" max="15" width="7.6640625" style="1" customWidth="1"/>
    <col min="16" max="16" width="7.33203125" style="1" customWidth="1"/>
    <col min="17" max="17" width="8.88671875" style="1" customWidth="1"/>
    <col min="18" max="18" width="5.6640625" style="1" bestFit="1" customWidth="1"/>
    <col min="19" max="20" width="5.6640625" style="74" customWidth="1"/>
    <col min="21" max="16384" width="9" style="1"/>
  </cols>
  <sheetData>
    <row r="1" spans="2:31" ht="50.1" customHeight="1" x14ac:dyDescent="0.2">
      <c r="B1" s="242" t="s">
        <v>47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2:31" ht="45" customHeight="1" x14ac:dyDescent="0.2">
      <c r="B2" s="244" t="s">
        <v>0</v>
      </c>
      <c r="C2" s="245"/>
      <c r="D2" s="246"/>
      <c r="E2" s="247"/>
      <c r="F2" s="2" t="s">
        <v>1</v>
      </c>
      <c r="G2" s="248"/>
      <c r="H2" s="249"/>
      <c r="I2" s="249"/>
      <c r="J2" s="249"/>
      <c r="K2" s="249"/>
      <c r="L2" s="250"/>
      <c r="M2" s="3" t="s">
        <v>2</v>
      </c>
      <c r="N2" s="248"/>
      <c r="O2" s="249"/>
      <c r="P2" s="249"/>
      <c r="Q2" s="250"/>
    </row>
    <row r="3" spans="2:31" ht="20.100000000000001" customHeight="1" x14ac:dyDescent="0.2">
      <c r="D3" s="1"/>
    </row>
    <row r="4" spans="2:31" ht="36" customHeight="1" x14ac:dyDescent="0.2">
      <c r="B4" s="251" t="s">
        <v>20</v>
      </c>
      <c r="C4" s="252"/>
      <c r="D4" s="257" t="s">
        <v>3</v>
      </c>
      <c r="E4" s="258"/>
      <c r="F4" s="263" t="s">
        <v>21</v>
      </c>
      <c r="G4" s="266" t="s">
        <v>22</v>
      </c>
      <c r="H4" s="269" t="s">
        <v>4</v>
      </c>
      <c r="I4" s="270"/>
      <c r="J4" s="271" t="s">
        <v>19</v>
      </c>
      <c r="K4" s="271"/>
      <c r="L4" s="271"/>
      <c r="M4" s="270"/>
      <c r="N4" s="272" t="s">
        <v>5</v>
      </c>
      <c r="O4" s="273"/>
      <c r="P4" s="273"/>
      <c r="Q4" s="274"/>
    </row>
    <row r="5" spans="2:31" ht="45.9" customHeight="1" x14ac:dyDescent="0.2">
      <c r="B5" s="253"/>
      <c r="C5" s="254"/>
      <c r="D5" s="259"/>
      <c r="E5" s="260"/>
      <c r="F5" s="264"/>
      <c r="G5" s="267"/>
      <c r="H5" s="266" t="s">
        <v>6</v>
      </c>
      <c r="I5" s="275" t="s">
        <v>7</v>
      </c>
      <c r="J5" s="105" t="s">
        <v>23</v>
      </c>
      <c r="K5" s="4" t="s">
        <v>24</v>
      </c>
      <c r="L5" s="106" t="s">
        <v>25</v>
      </c>
      <c r="M5" s="104" t="s">
        <v>26</v>
      </c>
      <c r="N5" s="103" t="s">
        <v>27</v>
      </c>
      <c r="O5" s="4" t="s">
        <v>24</v>
      </c>
      <c r="P5" s="106" t="s">
        <v>25</v>
      </c>
      <c r="Q5" s="104" t="s">
        <v>28</v>
      </c>
    </row>
    <row r="6" spans="2:31" ht="13.5" customHeight="1" x14ac:dyDescent="0.2">
      <c r="B6" s="255"/>
      <c r="C6" s="256"/>
      <c r="D6" s="261"/>
      <c r="E6" s="262"/>
      <c r="F6" s="265"/>
      <c r="G6" s="268"/>
      <c r="H6" s="268"/>
      <c r="I6" s="276"/>
      <c r="J6" s="107" t="s">
        <v>29</v>
      </c>
      <c r="K6" s="108"/>
      <c r="L6" s="109" t="s">
        <v>30</v>
      </c>
      <c r="M6" s="110" t="s">
        <v>31</v>
      </c>
      <c r="N6" s="111" t="s">
        <v>32</v>
      </c>
      <c r="O6" s="108"/>
      <c r="P6" s="109" t="s">
        <v>33</v>
      </c>
      <c r="Q6" s="110" t="s">
        <v>34</v>
      </c>
    </row>
    <row r="7" spans="2:31" ht="24.75" customHeight="1" x14ac:dyDescent="0.2">
      <c r="B7" s="96" t="s">
        <v>8</v>
      </c>
      <c r="C7" s="100" t="s">
        <v>35</v>
      </c>
      <c r="D7" s="5">
        <v>1175</v>
      </c>
      <c r="E7" s="6" t="s">
        <v>36</v>
      </c>
      <c r="F7" s="7">
        <v>128.94999999999999</v>
      </c>
      <c r="G7" s="8">
        <v>114</v>
      </c>
      <c r="H7" s="9" t="s">
        <v>10</v>
      </c>
      <c r="I7" s="112"/>
      <c r="J7" s="87">
        <v>1250</v>
      </c>
      <c r="K7" s="10"/>
      <c r="L7" s="113">
        <f>ROUNDUP(K7/4,0)</f>
        <v>0</v>
      </c>
      <c r="M7" s="11">
        <f>J7*L7</f>
        <v>0</v>
      </c>
      <c r="N7" s="12">
        <v>35</v>
      </c>
      <c r="O7" s="13">
        <f>K7</f>
        <v>0</v>
      </c>
      <c r="P7" s="114">
        <f>ROUNDUP(O7/1,0)</f>
        <v>0</v>
      </c>
      <c r="Q7" s="115">
        <f>N7*P7</f>
        <v>0</v>
      </c>
      <c r="R7" s="237" t="s">
        <v>60</v>
      </c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</row>
    <row r="8" spans="2:31" ht="24.75" customHeight="1" x14ac:dyDescent="0.2">
      <c r="B8" s="101"/>
      <c r="C8" s="116" t="s">
        <v>37</v>
      </c>
      <c r="D8" s="35">
        <v>1179</v>
      </c>
      <c r="E8" s="75" t="s">
        <v>38</v>
      </c>
      <c r="F8" s="81">
        <v>62.34</v>
      </c>
      <c r="G8" s="82">
        <v>50</v>
      </c>
      <c r="H8" s="15" t="s">
        <v>10</v>
      </c>
      <c r="I8" s="117"/>
      <c r="J8" s="88">
        <v>620</v>
      </c>
      <c r="K8" s="16"/>
      <c r="L8" s="118">
        <f t="shared" ref="L8:L26" si="0">ROUNDUP(K8/4,0)</f>
        <v>0</v>
      </c>
      <c r="M8" s="17">
        <f t="shared" ref="M8:M26" si="1">J8*L8</f>
        <v>0</v>
      </c>
      <c r="N8" s="18">
        <v>20</v>
      </c>
      <c r="O8" s="19">
        <f>K8</f>
        <v>0</v>
      </c>
      <c r="P8" s="118">
        <f t="shared" ref="P8:P26" si="2">ROUNDUP(O8/1,0)</f>
        <v>0</v>
      </c>
      <c r="Q8" s="17">
        <f t="shared" ref="Q8:Q26" si="3">N8*P8</f>
        <v>0</v>
      </c>
      <c r="R8" s="131" t="s">
        <v>48</v>
      </c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</row>
    <row r="9" spans="2:31" ht="24" customHeight="1" x14ac:dyDescent="0.2">
      <c r="B9" s="101"/>
      <c r="C9" s="191" t="s">
        <v>41</v>
      </c>
      <c r="D9" s="20">
        <v>1243</v>
      </c>
      <c r="E9" s="194" t="s">
        <v>40</v>
      </c>
      <c r="F9" s="195">
        <v>63.04</v>
      </c>
      <c r="G9" s="196">
        <v>50</v>
      </c>
      <c r="H9" s="21" t="s">
        <v>10</v>
      </c>
      <c r="I9" s="119"/>
      <c r="J9" s="197">
        <v>620</v>
      </c>
      <c r="K9" s="22"/>
      <c r="L9" s="120">
        <f t="shared" si="0"/>
        <v>0</v>
      </c>
      <c r="M9" s="23">
        <f t="shared" si="1"/>
        <v>0</v>
      </c>
      <c r="N9" s="24">
        <v>20</v>
      </c>
      <c r="O9" s="58">
        <f>K9</f>
        <v>0</v>
      </c>
      <c r="P9" s="120">
        <f t="shared" si="2"/>
        <v>0</v>
      </c>
      <c r="Q9" s="23">
        <f t="shared" si="3"/>
        <v>0</v>
      </c>
      <c r="R9" s="1" t="s">
        <v>49</v>
      </c>
      <c r="S9" s="229"/>
      <c r="T9" s="229"/>
      <c r="U9" s="229"/>
      <c r="V9" s="229"/>
      <c r="W9" s="229"/>
      <c r="X9" s="229"/>
      <c r="Y9" s="229"/>
      <c r="Z9" s="229"/>
    </row>
    <row r="10" spans="2:31" ht="24" customHeight="1" x14ac:dyDescent="0.2">
      <c r="B10" s="101"/>
      <c r="C10" s="192" t="s">
        <v>42</v>
      </c>
      <c r="D10" s="26">
        <v>1245</v>
      </c>
      <c r="E10" s="27" t="s">
        <v>38</v>
      </c>
      <c r="F10" s="28">
        <v>63.04</v>
      </c>
      <c r="G10" s="29">
        <v>51</v>
      </c>
      <c r="H10" s="30" t="s">
        <v>10</v>
      </c>
      <c r="I10" s="121"/>
      <c r="J10" s="89">
        <v>620</v>
      </c>
      <c r="K10" s="31"/>
      <c r="L10" s="122">
        <f t="shared" si="0"/>
        <v>0</v>
      </c>
      <c r="M10" s="32">
        <f t="shared" si="1"/>
        <v>0</v>
      </c>
      <c r="N10" s="33">
        <v>20</v>
      </c>
      <c r="O10" s="34">
        <f>K10</f>
        <v>0</v>
      </c>
      <c r="P10" s="122">
        <f t="shared" si="2"/>
        <v>0</v>
      </c>
      <c r="Q10" s="32">
        <f t="shared" si="3"/>
        <v>0</v>
      </c>
      <c r="R10" s="1" t="s">
        <v>48</v>
      </c>
      <c r="U10" s="74">
        <f t="shared" ref="U10:U25" si="4">T10-S10</f>
        <v>0</v>
      </c>
    </row>
    <row r="11" spans="2:31" ht="24" customHeight="1" x14ac:dyDescent="0.2">
      <c r="B11" s="101"/>
      <c r="C11" s="193"/>
      <c r="D11" s="37">
        <v>1249</v>
      </c>
      <c r="E11" s="162" t="s">
        <v>9</v>
      </c>
      <c r="F11" s="198">
        <v>65.8</v>
      </c>
      <c r="G11" s="199">
        <v>56</v>
      </c>
      <c r="H11" s="200" t="s">
        <v>10</v>
      </c>
      <c r="I11" s="201"/>
      <c r="J11" s="202">
        <v>620</v>
      </c>
      <c r="K11" s="42"/>
      <c r="L11" s="125">
        <f t="shared" si="0"/>
        <v>0</v>
      </c>
      <c r="M11" s="43">
        <f t="shared" si="1"/>
        <v>0</v>
      </c>
      <c r="N11" s="203">
        <v>20</v>
      </c>
      <c r="O11" s="45">
        <f t="shared" ref="O11:O26" si="5">K11</f>
        <v>0</v>
      </c>
      <c r="P11" s="125">
        <f t="shared" si="2"/>
        <v>0</v>
      </c>
      <c r="Q11" s="43">
        <f t="shared" si="3"/>
        <v>0</v>
      </c>
      <c r="R11" s="1" t="s">
        <v>50</v>
      </c>
      <c r="U11" s="74">
        <f t="shared" si="4"/>
        <v>0</v>
      </c>
    </row>
    <row r="12" spans="2:31" ht="24" customHeight="1" x14ac:dyDescent="0.2">
      <c r="B12" s="101"/>
      <c r="C12" s="101" t="s">
        <v>41</v>
      </c>
      <c r="D12" s="46">
        <v>1273</v>
      </c>
      <c r="E12" s="78" t="s">
        <v>39</v>
      </c>
      <c r="F12" s="84">
        <v>61.5</v>
      </c>
      <c r="G12" s="85">
        <v>56</v>
      </c>
      <c r="H12" s="86" t="s">
        <v>11</v>
      </c>
      <c r="I12" s="126"/>
      <c r="J12" s="91">
        <v>620</v>
      </c>
      <c r="K12" s="47"/>
      <c r="L12" s="127">
        <f t="shared" si="0"/>
        <v>0</v>
      </c>
      <c r="M12" s="48">
        <f t="shared" si="1"/>
        <v>0</v>
      </c>
      <c r="N12" s="49">
        <v>20</v>
      </c>
      <c r="O12" s="50">
        <f t="shared" si="5"/>
        <v>0</v>
      </c>
      <c r="P12" s="127">
        <f t="shared" si="2"/>
        <v>0</v>
      </c>
      <c r="Q12" s="48">
        <f t="shared" si="3"/>
        <v>0</v>
      </c>
      <c r="R12" s="1" t="s">
        <v>48</v>
      </c>
      <c r="S12" s="83"/>
      <c r="T12" s="83"/>
      <c r="U12" s="83"/>
      <c r="V12" s="83"/>
      <c r="W12" s="83"/>
      <c r="X12" s="83"/>
      <c r="Y12" s="83"/>
      <c r="Z12" s="83"/>
      <c r="AA12" s="83"/>
      <c r="AB12" s="95"/>
      <c r="AC12" s="95"/>
      <c r="AD12" s="95"/>
    </row>
    <row r="13" spans="2:31" ht="24" customHeight="1" x14ac:dyDescent="0.2">
      <c r="B13" s="101"/>
      <c r="C13" s="101" t="s">
        <v>37</v>
      </c>
      <c r="D13" s="26">
        <v>1275</v>
      </c>
      <c r="E13" s="27" t="s">
        <v>40</v>
      </c>
      <c r="F13" s="51">
        <v>94.8</v>
      </c>
      <c r="G13" s="29">
        <v>42</v>
      </c>
      <c r="H13" s="30" t="s">
        <v>10</v>
      </c>
      <c r="I13" s="121"/>
      <c r="J13" s="92">
        <v>830</v>
      </c>
      <c r="K13" s="31"/>
      <c r="L13" s="122">
        <f t="shared" si="0"/>
        <v>0</v>
      </c>
      <c r="M13" s="32">
        <f t="shared" si="1"/>
        <v>0</v>
      </c>
      <c r="N13" s="33">
        <v>15</v>
      </c>
      <c r="O13" s="34">
        <f t="shared" si="5"/>
        <v>0</v>
      </c>
      <c r="P13" s="122">
        <f t="shared" si="2"/>
        <v>0</v>
      </c>
      <c r="Q13" s="32">
        <f t="shared" si="3"/>
        <v>0</v>
      </c>
      <c r="R13" s="1" t="s">
        <v>49</v>
      </c>
      <c r="S13" s="229"/>
      <c r="T13" s="229"/>
      <c r="U13" s="229"/>
      <c r="V13" s="229"/>
      <c r="W13" s="229"/>
      <c r="X13" s="229"/>
    </row>
    <row r="14" spans="2:31" ht="24" customHeight="1" x14ac:dyDescent="0.2">
      <c r="B14" s="101"/>
      <c r="C14" s="97"/>
      <c r="D14" s="37">
        <v>1278</v>
      </c>
      <c r="E14" s="38" t="s">
        <v>40</v>
      </c>
      <c r="F14" s="39">
        <v>97.6</v>
      </c>
      <c r="G14" s="132">
        <v>42</v>
      </c>
      <c r="H14" s="41" t="s">
        <v>10</v>
      </c>
      <c r="I14" s="128"/>
      <c r="J14" s="93">
        <v>830</v>
      </c>
      <c r="K14" s="42"/>
      <c r="L14" s="125">
        <f t="shared" si="0"/>
        <v>0</v>
      </c>
      <c r="M14" s="43">
        <f t="shared" si="1"/>
        <v>0</v>
      </c>
      <c r="N14" s="44">
        <v>15</v>
      </c>
      <c r="O14" s="45">
        <f t="shared" si="5"/>
        <v>0</v>
      </c>
      <c r="P14" s="125">
        <f t="shared" si="2"/>
        <v>0</v>
      </c>
      <c r="Q14" s="43">
        <f t="shared" si="3"/>
        <v>0</v>
      </c>
      <c r="R14" s="235" t="s">
        <v>49</v>
      </c>
      <c r="S14" s="236"/>
      <c r="T14" s="236"/>
      <c r="U14" s="236"/>
      <c r="V14" s="236"/>
      <c r="W14" s="236"/>
      <c r="X14" s="236"/>
      <c r="Y14" s="236"/>
      <c r="Z14" s="236"/>
      <c r="AA14" s="236"/>
      <c r="AB14" s="236"/>
    </row>
    <row r="15" spans="2:31" ht="24" customHeight="1" x14ac:dyDescent="0.2">
      <c r="B15" s="101"/>
      <c r="C15" s="227" t="s">
        <v>43</v>
      </c>
      <c r="D15" s="20">
        <v>1331</v>
      </c>
      <c r="E15" s="76" t="s">
        <v>9</v>
      </c>
      <c r="F15" s="133">
        <v>129.19999999999999</v>
      </c>
      <c r="G15" s="134">
        <v>114</v>
      </c>
      <c r="H15" s="21" t="s">
        <v>10</v>
      </c>
      <c r="I15" s="119"/>
      <c r="J15" s="135">
        <v>1250</v>
      </c>
      <c r="K15" s="22"/>
      <c r="L15" s="120">
        <f t="shared" ref="L15:L16" si="6">ROUNDUP(K15/4,0)</f>
        <v>0</v>
      </c>
      <c r="M15" s="23">
        <f t="shared" ref="M15:M16" si="7">J15*L15</f>
        <v>0</v>
      </c>
      <c r="N15" s="136">
        <v>15</v>
      </c>
      <c r="O15" s="58">
        <f t="shared" ref="O15:O16" si="8">K15</f>
        <v>0</v>
      </c>
      <c r="P15" s="120">
        <f t="shared" ref="P15:P16" si="9">ROUNDUP(O15/1,0)</f>
        <v>0</v>
      </c>
      <c r="Q15" s="23">
        <f t="shared" ref="Q15:Q16" si="10">N15*P15</f>
        <v>0</v>
      </c>
      <c r="R15" s="1" t="s">
        <v>18</v>
      </c>
      <c r="U15" s="74">
        <f t="shared" si="4"/>
        <v>0</v>
      </c>
    </row>
    <row r="16" spans="2:31" ht="24" customHeight="1" x14ac:dyDescent="0.2">
      <c r="B16" s="101"/>
      <c r="C16" s="226" t="s">
        <v>42</v>
      </c>
      <c r="D16" s="37">
        <v>1335</v>
      </c>
      <c r="E16" s="38" t="s">
        <v>9</v>
      </c>
      <c r="F16" s="59">
        <v>63.19</v>
      </c>
      <c r="G16" s="40">
        <v>46</v>
      </c>
      <c r="H16" s="41" t="s">
        <v>11</v>
      </c>
      <c r="I16" s="124"/>
      <c r="J16" s="90">
        <v>620</v>
      </c>
      <c r="K16" s="42"/>
      <c r="L16" s="125">
        <f t="shared" si="6"/>
        <v>0</v>
      </c>
      <c r="M16" s="43">
        <f t="shared" si="7"/>
        <v>0</v>
      </c>
      <c r="N16" s="44">
        <v>20</v>
      </c>
      <c r="O16" s="45">
        <f t="shared" si="8"/>
        <v>0</v>
      </c>
      <c r="P16" s="125">
        <f t="shared" si="9"/>
        <v>0</v>
      </c>
      <c r="Q16" s="43">
        <f t="shared" si="10"/>
        <v>0</v>
      </c>
      <c r="R16" s="1" t="s">
        <v>50</v>
      </c>
      <c r="U16" s="74">
        <f t="shared" si="4"/>
        <v>0</v>
      </c>
    </row>
    <row r="17" spans="2:35" ht="24" customHeight="1" x14ac:dyDescent="0.2">
      <c r="B17" s="60" t="s">
        <v>12</v>
      </c>
      <c r="C17" s="61" t="s">
        <v>13</v>
      </c>
      <c r="D17" s="5">
        <v>2143</v>
      </c>
      <c r="E17" s="62" t="s">
        <v>44</v>
      </c>
      <c r="F17" s="63">
        <v>483</v>
      </c>
      <c r="G17" s="8">
        <v>408</v>
      </c>
      <c r="H17" s="9" t="s">
        <v>11</v>
      </c>
      <c r="I17" s="112"/>
      <c r="J17" s="87">
        <v>7250</v>
      </c>
      <c r="K17" s="10"/>
      <c r="L17" s="123">
        <f t="shared" si="0"/>
        <v>0</v>
      </c>
      <c r="M17" s="11">
        <f t="shared" si="1"/>
        <v>0</v>
      </c>
      <c r="N17" s="12">
        <v>690</v>
      </c>
      <c r="O17" s="13">
        <f t="shared" si="5"/>
        <v>0</v>
      </c>
      <c r="P17" s="123">
        <f t="shared" si="2"/>
        <v>0</v>
      </c>
      <c r="Q17" s="11">
        <f t="shared" si="3"/>
        <v>0</v>
      </c>
      <c r="R17" s="1" t="s">
        <v>18</v>
      </c>
      <c r="U17" s="74">
        <f t="shared" si="4"/>
        <v>0</v>
      </c>
    </row>
    <row r="18" spans="2:35" ht="24" customHeight="1" x14ac:dyDescent="0.2">
      <c r="B18" s="64"/>
      <c r="C18" s="209" t="s">
        <v>41</v>
      </c>
      <c r="D18" s="210">
        <v>2236</v>
      </c>
      <c r="E18" s="211" t="s">
        <v>45</v>
      </c>
      <c r="F18" s="212">
        <v>79.42</v>
      </c>
      <c r="G18" s="213">
        <v>67</v>
      </c>
      <c r="H18" s="214" t="s">
        <v>10</v>
      </c>
      <c r="I18" s="215"/>
      <c r="J18" s="216">
        <v>830</v>
      </c>
      <c r="K18" s="217"/>
      <c r="L18" s="218">
        <f t="shared" si="0"/>
        <v>0</v>
      </c>
      <c r="M18" s="184">
        <f t="shared" si="1"/>
        <v>0</v>
      </c>
      <c r="N18" s="219">
        <v>25</v>
      </c>
      <c r="O18" s="220">
        <f t="shared" si="5"/>
        <v>0</v>
      </c>
      <c r="P18" s="218">
        <f t="shared" si="2"/>
        <v>0</v>
      </c>
      <c r="Q18" s="184">
        <f t="shared" si="3"/>
        <v>0</v>
      </c>
      <c r="R18" s="235" t="s">
        <v>49</v>
      </c>
      <c r="S18" s="236"/>
      <c r="T18" s="236"/>
      <c r="U18" s="236"/>
      <c r="V18" s="236"/>
    </row>
    <row r="19" spans="2:35" ht="24" customHeight="1" x14ac:dyDescent="0.2">
      <c r="B19" s="64"/>
      <c r="C19" s="204" t="s">
        <v>43</v>
      </c>
      <c r="D19" s="52">
        <v>2317</v>
      </c>
      <c r="E19" s="206" t="s">
        <v>15</v>
      </c>
      <c r="F19" s="207">
        <v>126</v>
      </c>
      <c r="G19" s="208">
        <v>99</v>
      </c>
      <c r="H19" s="53" t="s">
        <v>11</v>
      </c>
      <c r="I19" s="129"/>
      <c r="J19" s="94">
        <v>1250</v>
      </c>
      <c r="K19" s="54"/>
      <c r="L19" s="130">
        <f t="shared" si="0"/>
        <v>0</v>
      </c>
      <c r="M19" s="55">
        <f t="shared" si="1"/>
        <v>0</v>
      </c>
      <c r="N19" s="56">
        <v>40</v>
      </c>
      <c r="O19" s="57">
        <f t="shared" si="5"/>
        <v>0</v>
      </c>
      <c r="P19" s="130">
        <f t="shared" si="2"/>
        <v>0</v>
      </c>
      <c r="Q19" s="55">
        <f t="shared" si="3"/>
        <v>0</v>
      </c>
      <c r="R19" s="1" t="s">
        <v>61</v>
      </c>
      <c r="U19" s="74">
        <f t="shared" si="4"/>
        <v>0</v>
      </c>
    </row>
    <row r="20" spans="2:35" ht="24" customHeight="1" x14ac:dyDescent="0.2">
      <c r="B20" s="64"/>
      <c r="C20" s="66"/>
      <c r="D20" s="26">
        <v>2321</v>
      </c>
      <c r="E20" s="67" t="s">
        <v>15</v>
      </c>
      <c r="F20" s="51">
        <v>130</v>
      </c>
      <c r="G20" s="79">
        <v>99</v>
      </c>
      <c r="H20" s="30" t="s">
        <v>11</v>
      </c>
      <c r="I20" s="121"/>
      <c r="J20" s="92">
        <v>1250</v>
      </c>
      <c r="K20" s="31"/>
      <c r="L20" s="122">
        <f t="shared" si="0"/>
        <v>0</v>
      </c>
      <c r="M20" s="32">
        <f t="shared" si="1"/>
        <v>0</v>
      </c>
      <c r="N20" s="33">
        <v>40</v>
      </c>
      <c r="O20" s="34">
        <f t="shared" si="5"/>
        <v>0</v>
      </c>
      <c r="P20" s="122">
        <f t="shared" si="2"/>
        <v>0</v>
      </c>
      <c r="Q20" s="32">
        <f t="shared" si="3"/>
        <v>0</v>
      </c>
      <c r="R20" s="1" t="s">
        <v>61</v>
      </c>
      <c r="U20" s="74">
        <f t="shared" si="4"/>
        <v>0</v>
      </c>
    </row>
    <row r="21" spans="2:35" ht="24" customHeight="1" x14ac:dyDescent="0.2">
      <c r="B21" s="64"/>
      <c r="C21" s="66"/>
      <c r="D21" s="26">
        <v>2333</v>
      </c>
      <c r="E21" s="68" t="s">
        <v>16</v>
      </c>
      <c r="F21" s="51">
        <v>79</v>
      </c>
      <c r="G21" s="79">
        <v>73</v>
      </c>
      <c r="H21" s="30" t="s">
        <v>11</v>
      </c>
      <c r="I21" s="121"/>
      <c r="J21" s="92">
        <v>830</v>
      </c>
      <c r="K21" s="31"/>
      <c r="L21" s="122">
        <f t="shared" si="0"/>
        <v>0</v>
      </c>
      <c r="M21" s="32">
        <f t="shared" si="1"/>
        <v>0</v>
      </c>
      <c r="N21" s="33">
        <v>25</v>
      </c>
      <c r="O21" s="34">
        <f t="shared" si="5"/>
        <v>0</v>
      </c>
      <c r="P21" s="122">
        <f t="shared" si="2"/>
        <v>0</v>
      </c>
      <c r="Q21" s="32">
        <f t="shared" si="3"/>
        <v>0</v>
      </c>
      <c r="R21" s="1" t="s">
        <v>50</v>
      </c>
      <c r="U21" s="74">
        <f t="shared" si="4"/>
        <v>0</v>
      </c>
    </row>
    <row r="22" spans="2:35" ht="24" customHeight="1" x14ac:dyDescent="0.2">
      <c r="B22" s="64"/>
      <c r="C22" s="66"/>
      <c r="D22" s="26">
        <v>2336</v>
      </c>
      <c r="E22" s="68" t="s">
        <v>16</v>
      </c>
      <c r="F22" s="51">
        <v>79</v>
      </c>
      <c r="G22" s="79">
        <v>71</v>
      </c>
      <c r="H22" s="30" t="s">
        <v>11</v>
      </c>
      <c r="I22" s="121"/>
      <c r="J22" s="92">
        <v>830</v>
      </c>
      <c r="K22" s="31"/>
      <c r="L22" s="122">
        <f t="shared" si="0"/>
        <v>0</v>
      </c>
      <c r="M22" s="32">
        <f t="shared" si="1"/>
        <v>0</v>
      </c>
      <c r="N22" s="33">
        <v>25</v>
      </c>
      <c r="O22" s="34">
        <f t="shared" si="5"/>
        <v>0</v>
      </c>
      <c r="P22" s="122">
        <f t="shared" si="2"/>
        <v>0</v>
      </c>
      <c r="Q22" s="32">
        <f t="shared" si="3"/>
        <v>0</v>
      </c>
      <c r="R22" s="1" t="s">
        <v>50</v>
      </c>
      <c r="U22" s="74">
        <f t="shared" si="4"/>
        <v>0</v>
      </c>
    </row>
    <row r="23" spans="2:35" ht="24" customHeight="1" x14ac:dyDescent="0.2">
      <c r="B23" s="64"/>
      <c r="C23" s="66"/>
      <c r="D23" s="26">
        <v>2343</v>
      </c>
      <c r="E23" s="68" t="s">
        <v>16</v>
      </c>
      <c r="F23" s="51">
        <v>79</v>
      </c>
      <c r="G23" s="79">
        <v>70</v>
      </c>
      <c r="H23" s="30" t="s">
        <v>11</v>
      </c>
      <c r="I23" s="121"/>
      <c r="J23" s="92">
        <v>830</v>
      </c>
      <c r="K23" s="31"/>
      <c r="L23" s="122">
        <f t="shared" si="0"/>
        <v>0</v>
      </c>
      <c r="M23" s="32">
        <f t="shared" si="1"/>
        <v>0</v>
      </c>
      <c r="N23" s="33">
        <v>25</v>
      </c>
      <c r="O23" s="34">
        <f t="shared" si="5"/>
        <v>0</v>
      </c>
      <c r="P23" s="122">
        <f t="shared" si="2"/>
        <v>0</v>
      </c>
      <c r="Q23" s="32">
        <f t="shared" si="3"/>
        <v>0</v>
      </c>
      <c r="R23" s="1" t="s">
        <v>50</v>
      </c>
      <c r="U23" s="74">
        <f t="shared" si="4"/>
        <v>0</v>
      </c>
    </row>
    <row r="24" spans="2:35" ht="24" customHeight="1" x14ac:dyDescent="0.2">
      <c r="B24" s="64"/>
      <c r="C24" s="66"/>
      <c r="D24" s="26">
        <v>2346</v>
      </c>
      <c r="E24" s="68" t="s">
        <v>16</v>
      </c>
      <c r="F24" s="51">
        <v>79</v>
      </c>
      <c r="G24" s="79">
        <v>66</v>
      </c>
      <c r="H24" s="30" t="s">
        <v>11</v>
      </c>
      <c r="I24" s="121"/>
      <c r="J24" s="92">
        <v>830</v>
      </c>
      <c r="K24" s="31"/>
      <c r="L24" s="122">
        <f t="shared" si="0"/>
        <v>0</v>
      </c>
      <c r="M24" s="32">
        <f t="shared" si="1"/>
        <v>0</v>
      </c>
      <c r="N24" s="33">
        <v>25</v>
      </c>
      <c r="O24" s="34">
        <f t="shared" si="5"/>
        <v>0</v>
      </c>
      <c r="P24" s="122">
        <f t="shared" si="2"/>
        <v>0</v>
      </c>
      <c r="Q24" s="32">
        <f t="shared" si="3"/>
        <v>0</v>
      </c>
      <c r="R24" s="1" t="s">
        <v>50</v>
      </c>
      <c r="U24" s="74">
        <f t="shared" si="4"/>
        <v>0</v>
      </c>
    </row>
    <row r="25" spans="2:35" ht="24" customHeight="1" x14ac:dyDescent="0.2">
      <c r="B25" s="64"/>
      <c r="C25" s="65"/>
      <c r="D25" s="69">
        <v>2357</v>
      </c>
      <c r="E25" s="70" t="s">
        <v>16</v>
      </c>
      <c r="F25" s="14">
        <v>70</v>
      </c>
      <c r="G25" s="80">
        <v>45</v>
      </c>
      <c r="H25" s="15" t="s">
        <v>11</v>
      </c>
      <c r="I25" s="117"/>
      <c r="J25" s="88">
        <v>620</v>
      </c>
      <c r="K25" s="16"/>
      <c r="L25" s="118">
        <f t="shared" si="0"/>
        <v>0</v>
      </c>
      <c r="M25" s="17">
        <f t="shared" si="1"/>
        <v>0</v>
      </c>
      <c r="N25" s="18">
        <v>20</v>
      </c>
      <c r="O25" s="19">
        <f t="shared" si="5"/>
        <v>0</v>
      </c>
      <c r="P25" s="118">
        <f t="shared" si="2"/>
        <v>0</v>
      </c>
      <c r="Q25" s="17">
        <f t="shared" si="3"/>
        <v>0</v>
      </c>
      <c r="R25" s="1" t="s">
        <v>18</v>
      </c>
      <c r="U25" s="74">
        <f t="shared" si="4"/>
        <v>0</v>
      </c>
    </row>
    <row r="26" spans="2:35" ht="24" customHeight="1" x14ac:dyDescent="0.2">
      <c r="B26" s="64"/>
      <c r="C26" s="209" t="s">
        <v>59</v>
      </c>
      <c r="D26" s="221">
        <v>2455</v>
      </c>
      <c r="E26" s="222" t="s">
        <v>15</v>
      </c>
      <c r="F26" s="223">
        <v>153.66</v>
      </c>
      <c r="G26" s="224">
        <v>135</v>
      </c>
      <c r="H26" s="214" t="s">
        <v>10</v>
      </c>
      <c r="I26" s="225"/>
      <c r="J26" s="205">
        <v>1250</v>
      </c>
      <c r="K26" s="217"/>
      <c r="L26" s="218">
        <f t="shared" si="0"/>
        <v>0</v>
      </c>
      <c r="M26" s="184">
        <f t="shared" si="1"/>
        <v>0</v>
      </c>
      <c r="N26" s="219">
        <v>35</v>
      </c>
      <c r="O26" s="220">
        <f t="shared" si="5"/>
        <v>0</v>
      </c>
      <c r="P26" s="218">
        <f t="shared" si="2"/>
        <v>0</v>
      </c>
      <c r="Q26" s="184">
        <f t="shared" si="3"/>
        <v>0</v>
      </c>
      <c r="R26" s="237" t="s">
        <v>60</v>
      </c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</row>
    <row r="27" spans="2:35" ht="30" customHeight="1" x14ac:dyDescent="0.2">
      <c r="B27" s="239" t="s">
        <v>46</v>
      </c>
      <c r="C27" s="240"/>
      <c r="D27" s="240"/>
      <c r="E27" s="240"/>
      <c r="F27" s="240"/>
      <c r="G27" s="240"/>
      <c r="H27" s="98"/>
      <c r="I27" s="98"/>
      <c r="J27" s="241"/>
      <c r="K27" s="241"/>
      <c r="L27" s="99"/>
      <c r="M27" s="71">
        <f>SUM(M7:M26)</f>
        <v>0</v>
      </c>
      <c r="N27" s="240"/>
      <c r="O27" s="240"/>
      <c r="P27" s="99"/>
      <c r="Q27" s="71">
        <f>SUM(Q7:Q26)</f>
        <v>0</v>
      </c>
    </row>
    <row r="28" spans="2:35" ht="42" customHeight="1" x14ac:dyDescent="0.2">
      <c r="B28" s="230" t="s">
        <v>63</v>
      </c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2"/>
      <c r="N28" s="102" t="s">
        <v>17</v>
      </c>
      <c r="O28" s="233">
        <f>M27+Q27</f>
        <v>0</v>
      </c>
      <c r="P28" s="233"/>
      <c r="Q28" s="234"/>
    </row>
    <row r="29" spans="2:35" ht="20.100000000000001" customHeight="1" x14ac:dyDescent="0.2">
      <c r="B29" s="72"/>
      <c r="C29" s="72"/>
      <c r="D29" s="73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2:35" ht="16.5" customHeight="1" x14ac:dyDescent="0.2">
      <c r="B30" s="72"/>
      <c r="C30" s="72"/>
      <c r="D30" s="73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2:35" ht="16.5" customHeight="1" x14ac:dyDescent="0.2">
      <c r="B31" s="72"/>
      <c r="C31" s="72"/>
      <c r="D31" s="73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2:35" ht="16.5" customHeight="1" x14ac:dyDescent="0.2">
      <c r="B32" s="72"/>
      <c r="C32" s="72"/>
      <c r="D32" s="73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</row>
    <row r="33" spans="2:17" ht="16.5" customHeight="1" x14ac:dyDescent="0.2">
      <c r="B33" s="72"/>
      <c r="C33" s="72"/>
      <c r="D33" s="73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</row>
    <row r="34" spans="2:17" ht="16.5" customHeight="1" x14ac:dyDescent="0.2">
      <c r="B34" s="72"/>
      <c r="C34" s="72"/>
      <c r="D34" s="73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</row>
    <row r="35" spans="2:17" ht="16.5" customHeight="1" x14ac:dyDescent="0.2">
      <c r="B35" s="72"/>
      <c r="C35" s="72"/>
      <c r="D35" s="73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2:17" ht="16.5" customHeight="1" x14ac:dyDescent="0.2">
      <c r="B36" s="72"/>
      <c r="C36" s="72"/>
      <c r="D36" s="73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</row>
    <row r="37" spans="2:17" ht="16.5" customHeight="1" x14ac:dyDescent="0.2">
      <c r="B37" s="72"/>
      <c r="C37" s="72"/>
      <c r="D37" s="73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2:17" ht="16.5" customHeight="1" x14ac:dyDescent="0.2">
      <c r="B38" s="72"/>
      <c r="C38" s="72"/>
      <c r="D38" s="73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</row>
    <row r="39" spans="2:17" ht="16.5" customHeight="1" x14ac:dyDescent="0.2">
      <c r="B39" s="72"/>
      <c r="C39" s="72"/>
      <c r="D39" s="73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</row>
    <row r="40" spans="2:17" ht="16.5" customHeight="1" x14ac:dyDescent="0.2">
      <c r="B40" s="72"/>
      <c r="C40" s="72"/>
      <c r="D40" s="73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</row>
  </sheetData>
  <mergeCells count="26">
    <mergeCell ref="J4:M4"/>
    <mergeCell ref="N4:Q4"/>
    <mergeCell ref="H5:H6"/>
    <mergeCell ref="I5:I6"/>
    <mergeCell ref="R7:AE7"/>
    <mergeCell ref="B4:C6"/>
    <mergeCell ref="D4:E6"/>
    <mergeCell ref="F4:F6"/>
    <mergeCell ref="G4:G6"/>
    <mergeCell ref="H4:I4"/>
    <mergeCell ref="B1:Q1"/>
    <mergeCell ref="B2:C2"/>
    <mergeCell ref="D2:E2"/>
    <mergeCell ref="G2:L2"/>
    <mergeCell ref="N2:Q2"/>
    <mergeCell ref="S8:AD8"/>
    <mergeCell ref="S9:Z9"/>
    <mergeCell ref="S13:X13"/>
    <mergeCell ref="B28:M28"/>
    <mergeCell ref="O28:Q28"/>
    <mergeCell ref="R14:AB14"/>
    <mergeCell ref="R18:V18"/>
    <mergeCell ref="R26:AI26"/>
    <mergeCell ref="B27:G27"/>
    <mergeCell ref="J27:K27"/>
    <mergeCell ref="N27:O27"/>
  </mergeCells>
  <phoneticPr fontId="2"/>
  <pageMargins left="1.1023622047244095" right="0.59055118110236227" top="0.98425196850393704" bottom="0.59055118110236227" header="0.6692913385826772" footer="0.39370078740157483"/>
  <pageSetup paperSize="9" scale="66" orientation="portrait" horizontalDpi="300" verticalDpi="300" r:id="rId1"/>
  <headerFooter alignWithMargins="0">
    <oddHeader xml:space="preserve">&amp;R&amp;"ＭＳ 明朝,標準"
</oddHeader>
    <oddFooter>&amp;C　　　　　　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6"/>
  <sheetViews>
    <sheetView showZeros="0" zoomScaleNormal="100" workbookViewId="0">
      <selection activeCell="M15" sqref="M15"/>
    </sheetView>
  </sheetViews>
  <sheetFormatPr defaultRowHeight="16.5" customHeight="1" x14ac:dyDescent="0.2"/>
  <cols>
    <col min="1" max="1" width="5.88671875" style="137" customWidth="1"/>
    <col min="2" max="3" width="6.6640625" style="137" customWidth="1"/>
    <col min="4" max="4" width="6.109375" style="157" customWidth="1"/>
    <col min="5" max="5" width="9.33203125" style="137" customWidth="1"/>
    <col min="6" max="6" width="5.6640625" style="137" customWidth="1"/>
    <col min="7" max="7" width="13.21875" style="137" customWidth="1"/>
    <col min="8" max="13" width="11.109375" style="137" customWidth="1"/>
    <col min="14" max="256" width="9" style="137"/>
    <col min="257" max="257" width="31.44140625" style="137" customWidth="1"/>
    <col min="258" max="259" width="6.6640625" style="137" customWidth="1"/>
    <col min="260" max="260" width="6.109375" style="137" customWidth="1"/>
    <col min="261" max="261" width="9.33203125" style="137" customWidth="1"/>
    <col min="262" max="262" width="5.6640625" style="137" customWidth="1"/>
    <col min="263" max="269" width="11.109375" style="137" customWidth="1"/>
    <col min="270" max="512" width="9" style="137"/>
    <col min="513" max="513" width="31.44140625" style="137" customWidth="1"/>
    <col min="514" max="515" width="6.6640625" style="137" customWidth="1"/>
    <col min="516" max="516" width="6.109375" style="137" customWidth="1"/>
    <col min="517" max="517" width="9.33203125" style="137" customWidth="1"/>
    <col min="518" max="518" width="5.6640625" style="137" customWidth="1"/>
    <col min="519" max="525" width="11.109375" style="137" customWidth="1"/>
    <col min="526" max="768" width="9" style="137"/>
    <col min="769" max="769" width="31.44140625" style="137" customWidth="1"/>
    <col min="770" max="771" width="6.6640625" style="137" customWidth="1"/>
    <col min="772" max="772" width="6.109375" style="137" customWidth="1"/>
    <col min="773" max="773" width="9.33203125" style="137" customWidth="1"/>
    <col min="774" max="774" width="5.6640625" style="137" customWidth="1"/>
    <col min="775" max="781" width="11.109375" style="137" customWidth="1"/>
    <col min="782" max="1024" width="9" style="137"/>
    <col min="1025" max="1025" width="31.44140625" style="137" customWidth="1"/>
    <col min="1026" max="1027" width="6.6640625" style="137" customWidth="1"/>
    <col min="1028" max="1028" width="6.109375" style="137" customWidth="1"/>
    <col min="1029" max="1029" width="9.33203125" style="137" customWidth="1"/>
    <col min="1030" max="1030" width="5.6640625" style="137" customWidth="1"/>
    <col min="1031" max="1037" width="11.109375" style="137" customWidth="1"/>
    <col min="1038" max="1280" width="9" style="137"/>
    <col min="1281" max="1281" width="31.44140625" style="137" customWidth="1"/>
    <col min="1282" max="1283" width="6.6640625" style="137" customWidth="1"/>
    <col min="1284" max="1284" width="6.109375" style="137" customWidth="1"/>
    <col min="1285" max="1285" width="9.33203125" style="137" customWidth="1"/>
    <col min="1286" max="1286" width="5.6640625" style="137" customWidth="1"/>
    <col min="1287" max="1293" width="11.109375" style="137" customWidth="1"/>
    <col min="1294" max="1536" width="9" style="137"/>
    <col min="1537" max="1537" width="31.44140625" style="137" customWidth="1"/>
    <col min="1538" max="1539" width="6.6640625" style="137" customWidth="1"/>
    <col min="1540" max="1540" width="6.109375" style="137" customWidth="1"/>
    <col min="1541" max="1541" width="9.33203125" style="137" customWidth="1"/>
    <col min="1542" max="1542" width="5.6640625" style="137" customWidth="1"/>
    <col min="1543" max="1549" width="11.109375" style="137" customWidth="1"/>
    <col min="1550" max="1792" width="9" style="137"/>
    <col min="1793" max="1793" width="31.44140625" style="137" customWidth="1"/>
    <col min="1794" max="1795" width="6.6640625" style="137" customWidth="1"/>
    <col min="1796" max="1796" width="6.109375" style="137" customWidth="1"/>
    <col min="1797" max="1797" width="9.33203125" style="137" customWidth="1"/>
    <col min="1798" max="1798" width="5.6640625" style="137" customWidth="1"/>
    <col min="1799" max="1805" width="11.109375" style="137" customWidth="1"/>
    <col min="1806" max="2048" width="9" style="137"/>
    <col min="2049" max="2049" width="31.44140625" style="137" customWidth="1"/>
    <col min="2050" max="2051" width="6.6640625" style="137" customWidth="1"/>
    <col min="2052" max="2052" width="6.109375" style="137" customWidth="1"/>
    <col min="2053" max="2053" width="9.33203125" style="137" customWidth="1"/>
    <col min="2054" max="2054" width="5.6640625" style="137" customWidth="1"/>
    <col min="2055" max="2061" width="11.109375" style="137" customWidth="1"/>
    <col min="2062" max="2304" width="9" style="137"/>
    <col min="2305" max="2305" width="31.44140625" style="137" customWidth="1"/>
    <col min="2306" max="2307" width="6.6640625" style="137" customWidth="1"/>
    <col min="2308" max="2308" width="6.109375" style="137" customWidth="1"/>
    <col min="2309" max="2309" width="9.33203125" style="137" customWidth="1"/>
    <col min="2310" max="2310" width="5.6640625" style="137" customWidth="1"/>
    <col min="2311" max="2317" width="11.109375" style="137" customWidth="1"/>
    <col min="2318" max="2560" width="9" style="137"/>
    <col min="2561" max="2561" width="31.44140625" style="137" customWidth="1"/>
    <col min="2562" max="2563" width="6.6640625" style="137" customWidth="1"/>
    <col min="2564" max="2564" width="6.109375" style="137" customWidth="1"/>
    <col min="2565" max="2565" width="9.33203125" style="137" customWidth="1"/>
    <col min="2566" max="2566" width="5.6640625" style="137" customWidth="1"/>
    <col min="2567" max="2573" width="11.109375" style="137" customWidth="1"/>
    <col min="2574" max="2816" width="9" style="137"/>
    <col min="2817" max="2817" width="31.44140625" style="137" customWidth="1"/>
    <col min="2818" max="2819" width="6.6640625" style="137" customWidth="1"/>
    <col min="2820" max="2820" width="6.109375" style="137" customWidth="1"/>
    <col min="2821" max="2821" width="9.33203125" style="137" customWidth="1"/>
    <col min="2822" max="2822" width="5.6640625" style="137" customWidth="1"/>
    <col min="2823" max="2829" width="11.109375" style="137" customWidth="1"/>
    <col min="2830" max="3072" width="9" style="137"/>
    <col min="3073" max="3073" width="31.44140625" style="137" customWidth="1"/>
    <col min="3074" max="3075" width="6.6640625" style="137" customWidth="1"/>
    <col min="3076" max="3076" width="6.109375" style="137" customWidth="1"/>
    <col min="3077" max="3077" width="9.33203125" style="137" customWidth="1"/>
    <col min="3078" max="3078" width="5.6640625" style="137" customWidth="1"/>
    <col min="3079" max="3085" width="11.109375" style="137" customWidth="1"/>
    <col min="3086" max="3328" width="9" style="137"/>
    <col min="3329" max="3329" width="31.44140625" style="137" customWidth="1"/>
    <col min="3330" max="3331" width="6.6640625" style="137" customWidth="1"/>
    <col min="3332" max="3332" width="6.109375" style="137" customWidth="1"/>
    <col min="3333" max="3333" width="9.33203125" style="137" customWidth="1"/>
    <col min="3334" max="3334" width="5.6640625" style="137" customWidth="1"/>
    <col min="3335" max="3341" width="11.109375" style="137" customWidth="1"/>
    <col min="3342" max="3584" width="9" style="137"/>
    <col min="3585" max="3585" width="31.44140625" style="137" customWidth="1"/>
    <col min="3586" max="3587" width="6.6640625" style="137" customWidth="1"/>
    <col min="3588" max="3588" width="6.109375" style="137" customWidth="1"/>
    <col min="3589" max="3589" width="9.33203125" style="137" customWidth="1"/>
    <col min="3590" max="3590" width="5.6640625" style="137" customWidth="1"/>
    <col min="3591" max="3597" width="11.109375" style="137" customWidth="1"/>
    <col min="3598" max="3840" width="9" style="137"/>
    <col min="3841" max="3841" width="31.44140625" style="137" customWidth="1"/>
    <col min="3842" max="3843" width="6.6640625" style="137" customWidth="1"/>
    <col min="3844" max="3844" width="6.109375" style="137" customWidth="1"/>
    <col min="3845" max="3845" width="9.33203125" style="137" customWidth="1"/>
    <col min="3846" max="3846" width="5.6640625" style="137" customWidth="1"/>
    <col min="3847" max="3853" width="11.109375" style="137" customWidth="1"/>
    <col min="3854" max="4096" width="9" style="137"/>
    <col min="4097" max="4097" width="31.44140625" style="137" customWidth="1"/>
    <col min="4098" max="4099" width="6.6640625" style="137" customWidth="1"/>
    <col min="4100" max="4100" width="6.109375" style="137" customWidth="1"/>
    <col min="4101" max="4101" width="9.33203125" style="137" customWidth="1"/>
    <col min="4102" max="4102" width="5.6640625" style="137" customWidth="1"/>
    <col min="4103" max="4109" width="11.109375" style="137" customWidth="1"/>
    <col min="4110" max="4352" width="9" style="137"/>
    <col min="4353" max="4353" width="31.44140625" style="137" customWidth="1"/>
    <col min="4354" max="4355" width="6.6640625" style="137" customWidth="1"/>
    <col min="4356" max="4356" width="6.109375" style="137" customWidth="1"/>
    <col min="4357" max="4357" width="9.33203125" style="137" customWidth="1"/>
    <col min="4358" max="4358" width="5.6640625" style="137" customWidth="1"/>
    <col min="4359" max="4365" width="11.109375" style="137" customWidth="1"/>
    <col min="4366" max="4608" width="9" style="137"/>
    <col min="4609" max="4609" width="31.44140625" style="137" customWidth="1"/>
    <col min="4610" max="4611" width="6.6640625" style="137" customWidth="1"/>
    <col min="4612" max="4612" width="6.109375" style="137" customWidth="1"/>
    <col min="4613" max="4613" width="9.33203125" style="137" customWidth="1"/>
    <col min="4614" max="4614" width="5.6640625" style="137" customWidth="1"/>
    <col min="4615" max="4621" width="11.109375" style="137" customWidth="1"/>
    <col min="4622" max="4864" width="9" style="137"/>
    <col min="4865" max="4865" width="31.44140625" style="137" customWidth="1"/>
    <col min="4866" max="4867" width="6.6640625" style="137" customWidth="1"/>
    <col min="4868" max="4868" width="6.109375" style="137" customWidth="1"/>
    <col min="4869" max="4869" width="9.33203125" style="137" customWidth="1"/>
    <col min="4870" max="4870" width="5.6640625" style="137" customWidth="1"/>
    <col min="4871" max="4877" width="11.109375" style="137" customWidth="1"/>
    <col min="4878" max="5120" width="9" style="137"/>
    <col min="5121" max="5121" width="31.44140625" style="137" customWidth="1"/>
    <col min="5122" max="5123" width="6.6640625" style="137" customWidth="1"/>
    <col min="5124" max="5124" width="6.109375" style="137" customWidth="1"/>
    <col min="5125" max="5125" width="9.33203125" style="137" customWidth="1"/>
    <col min="5126" max="5126" width="5.6640625" style="137" customWidth="1"/>
    <col min="5127" max="5133" width="11.109375" style="137" customWidth="1"/>
    <col min="5134" max="5376" width="9" style="137"/>
    <col min="5377" max="5377" width="31.44140625" style="137" customWidth="1"/>
    <col min="5378" max="5379" width="6.6640625" style="137" customWidth="1"/>
    <col min="5380" max="5380" width="6.109375" style="137" customWidth="1"/>
    <col min="5381" max="5381" width="9.33203125" style="137" customWidth="1"/>
    <col min="5382" max="5382" width="5.6640625" style="137" customWidth="1"/>
    <col min="5383" max="5389" width="11.109375" style="137" customWidth="1"/>
    <col min="5390" max="5632" width="9" style="137"/>
    <col min="5633" max="5633" width="31.44140625" style="137" customWidth="1"/>
    <col min="5634" max="5635" width="6.6640625" style="137" customWidth="1"/>
    <col min="5636" max="5636" width="6.109375" style="137" customWidth="1"/>
    <col min="5637" max="5637" width="9.33203125" style="137" customWidth="1"/>
    <col min="5638" max="5638" width="5.6640625" style="137" customWidth="1"/>
    <col min="5639" max="5645" width="11.109375" style="137" customWidth="1"/>
    <col min="5646" max="5888" width="9" style="137"/>
    <col min="5889" max="5889" width="31.44140625" style="137" customWidth="1"/>
    <col min="5890" max="5891" width="6.6640625" style="137" customWidth="1"/>
    <col min="5892" max="5892" width="6.109375" style="137" customWidth="1"/>
    <col min="5893" max="5893" width="9.33203125" style="137" customWidth="1"/>
    <col min="5894" max="5894" width="5.6640625" style="137" customWidth="1"/>
    <col min="5895" max="5901" width="11.109375" style="137" customWidth="1"/>
    <col min="5902" max="6144" width="9" style="137"/>
    <col min="6145" max="6145" width="31.44140625" style="137" customWidth="1"/>
    <col min="6146" max="6147" width="6.6640625" style="137" customWidth="1"/>
    <col min="6148" max="6148" width="6.109375" style="137" customWidth="1"/>
    <col min="6149" max="6149" width="9.33203125" style="137" customWidth="1"/>
    <col min="6150" max="6150" width="5.6640625" style="137" customWidth="1"/>
    <col min="6151" max="6157" width="11.109375" style="137" customWidth="1"/>
    <col min="6158" max="6400" width="9" style="137"/>
    <col min="6401" max="6401" width="31.44140625" style="137" customWidth="1"/>
    <col min="6402" max="6403" width="6.6640625" style="137" customWidth="1"/>
    <col min="6404" max="6404" width="6.109375" style="137" customWidth="1"/>
    <col min="6405" max="6405" width="9.33203125" style="137" customWidth="1"/>
    <col min="6406" max="6406" width="5.6640625" style="137" customWidth="1"/>
    <col min="6407" max="6413" width="11.109375" style="137" customWidth="1"/>
    <col min="6414" max="6656" width="9" style="137"/>
    <col min="6657" max="6657" width="31.44140625" style="137" customWidth="1"/>
    <col min="6658" max="6659" width="6.6640625" style="137" customWidth="1"/>
    <col min="6660" max="6660" width="6.109375" style="137" customWidth="1"/>
    <col min="6661" max="6661" width="9.33203125" style="137" customWidth="1"/>
    <col min="6662" max="6662" width="5.6640625" style="137" customWidth="1"/>
    <col min="6663" max="6669" width="11.109375" style="137" customWidth="1"/>
    <col min="6670" max="6912" width="9" style="137"/>
    <col min="6913" max="6913" width="31.44140625" style="137" customWidth="1"/>
    <col min="6914" max="6915" width="6.6640625" style="137" customWidth="1"/>
    <col min="6916" max="6916" width="6.109375" style="137" customWidth="1"/>
    <col min="6917" max="6917" width="9.33203125" style="137" customWidth="1"/>
    <col min="6918" max="6918" width="5.6640625" style="137" customWidth="1"/>
    <col min="6919" max="6925" width="11.109375" style="137" customWidth="1"/>
    <col min="6926" max="7168" width="9" style="137"/>
    <col min="7169" max="7169" width="31.44140625" style="137" customWidth="1"/>
    <col min="7170" max="7171" width="6.6640625" style="137" customWidth="1"/>
    <col min="7172" max="7172" width="6.109375" style="137" customWidth="1"/>
    <col min="7173" max="7173" width="9.33203125" style="137" customWidth="1"/>
    <col min="7174" max="7174" width="5.6640625" style="137" customWidth="1"/>
    <col min="7175" max="7181" width="11.109375" style="137" customWidth="1"/>
    <col min="7182" max="7424" width="9" style="137"/>
    <col min="7425" max="7425" width="31.44140625" style="137" customWidth="1"/>
    <col min="7426" max="7427" width="6.6640625" style="137" customWidth="1"/>
    <col min="7428" max="7428" width="6.109375" style="137" customWidth="1"/>
    <col min="7429" max="7429" width="9.33203125" style="137" customWidth="1"/>
    <col min="7430" max="7430" width="5.6640625" style="137" customWidth="1"/>
    <col min="7431" max="7437" width="11.109375" style="137" customWidth="1"/>
    <col min="7438" max="7680" width="9" style="137"/>
    <col min="7681" max="7681" width="31.44140625" style="137" customWidth="1"/>
    <col min="7682" max="7683" width="6.6640625" style="137" customWidth="1"/>
    <col min="7684" max="7684" width="6.109375" style="137" customWidth="1"/>
    <col min="7685" max="7685" width="9.33203125" style="137" customWidth="1"/>
    <col min="7686" max="7686" width="5.6640625" style="137" customWidth="1"/>
    <col min="7687" max="7693" width="11.109375" style="137" customWidth="1"/>
    <col min="7694" max="7936" width="9" style="137"/>
    <col min="7937" max="7937" width="31.44140625" style="137" customWidth="1"/>
    <col min="7938" max="7939" width="6.6640625" style="137" customWidth="1"/>
    <col min="7940" max="7940" width="6.109375" style="137" customWidth="1"/>
    <col min="7941" max="7941" width="9.33203125" style="137" customWidth="1"/>
    <col min="7942" max="7942" width="5.6640625" style="137" customWidth="1"/>
    <col min="7943" max="7949" width="11.109375" style="137" customWidth="1"/>
    <col min="7950" max="8192" width="9" style="137"/>
    <col min="8193" max="8193" width="31.44140625" style="137" customWidth="1"/>
    <col min="8194" max="8195" width="6.6640625" style="137" customWidth="1"/>
    <col min="8196" max="8196" width="6.109375" style="137" customWidth="1"/>
    <col min="8197" max="8197" width="9.33203125" style="137" customWidth="1"/>
    <col min="8198" max="8198" width="5.6640625" style="137" customWidth="1"/>
    <col min="8199" max="8205" width="11.109375" style="137" customWidth="1"/>
    <col min="8206" max="8448" width="9" style="137"/>
    <col min="8449" max="8449" width="31.44140625" style="137" customWidth="1"/>
    <col min="8450" max="8451" width="6.6640625" style="137" customWidth="1"/>
    <col min="8452" max="8452" width="6.109375" style="137" customWidth="1"/>
    <col min="8453" max="8453" width="9.33203125" style="137" customWidth="1"/>
    <col min="8454" max="8454" width="5.6640625" style="137" customWidth="1"/>
    <col min="8455" max="8461" width="11.109375" style="137" customWidth="1"/>
    <col min="8462" max="8704" width="9" style="137"/>
    <col min="8705" max="8705" width="31.44140625" style="137" customWidth="1"/>
    <col min="8706" max="8707" width="6.6640625" style="137" customWidth="1"/>
    <col min="8708" max="8708" width="6.109375" style="137" customWidth="1"/>
    <col min="8709" max="8709" width="9.33203125" style="137" customWidth="1"/>
    <col min="8710" max="8710" width="5.6640625" style="137" customWidth="1"/>
    <col min="8711" max="8717" width="11.109375" style="137" customWidth="1"/>
    <col min="8718" max="8960" width="9" style="137"/>
    <col min="8961" max="8961" width="31.44140625" style="137" customWidth="1"/>
    <col min="8962" max="8963" width="6.6640625" style="137" customWidth="1"/>
    <col min="8964" max="8964" width="6.109375" style="137" customWidth="1"/>
    <col min="8965" max="8965" width="9.33203125" style="137" customWidth="1"/>
    <col min="8966" max="8966" width="5.6640625" style="137" customWidth="1"/>
    <col min="8967" max="8973" width="11.109375" style="137" customWidth="1"/>
    <col min="8974" max="9216" width="9" style="137"/>
    <col min="9217" max="9217" width="31.44140625" style="137" customWidth="1"/>
    <col min="9218" max="9219" width="6.6640625" style="137" customWidth="1"/>
    <col min="9220" max="9220" width="6.109375" style="137" customWidth="1"/>
    <col min="9221" max="9221" width="9.33203125" style="137" customWidth="1"/>
    <col min="9222" max="9222" width="5.6640625" style="137" customWidth="1"/>
    <col min="9223" max="9229" width="11.109375" style="137" customWidth="1"/>
    <col min="9230" max="9472" width="9" style="137"/>
    <col min="9473" max="9473" width="31.44140625" style="137" customWidth="1"/>
    <col min="9474" max="9475" width="6.6640625" style="137" customWidth="1"/>
    <col min="9476" max="9476" width="6.109375" style="137" customWidth="1"/>
    <col min="9477" max="9477" width="9.33203125" style="137" customWidth="1"/>
    <col min="9478" max="9478" width="5.6640625" style="137" customWidth="1"/>
    <col min="9479" max="9485" width="11.109375" style="137" customWidth="1"/>
    <col min="9486" max="9728" width="9" style="137"/>
    <col min="9729" max="9729" width="31.44140625" style="137" customWidth="1"/>
    <col min="9730" max="9731" width="6.6640625" style="137" customWidth="1"/>
    <col min="9732" max="9732" width="6.109375" style="137" customWidth="1"/>
    <col min="9733" max="9733" width="9.33203125" style="137" customWidth="1"/>
    <col min="9734" max="9734" width="5.6640625" style="137" customWidth="1"/>
    <col min="9735" max="9741" width="11.109375" style="137" customWidth="1"/>
    <col min="9742" max="9984" width="9" style="137"/>
    <col min="9985" max="9985" width="31.44140625" style="137" customWidth="1"/>
    <col min="9986" max="9987" width="6.6640625" style="137" customWidth="1"/>
    <col min="9988" max="9988" width="6.109375" style="137" customWidth="1"/>
    <col min="9989" max="9989" width="9.33203125" style="137" customWidth="1"/>
    <col min="9990" max="9990" width="5.6640625" style="137" customWidth="1"/>
    <col min="9991" max="9997" width="11.109375" style="137" customWidth="1"/>
    <col min="9998" max="10240" width="9" style="137"/>
    <col min="10241" max="10241" width="31.44140625" style="137" customWidth="1"/>
    <col min="10242" max="10243" width="6.6640625" style="137" customWidth="1"/>
    <col min="10244" max="10244" width="6.109375" style="137" customWidth="1"/>
    <col min="10245" max="10245" width="9.33203125" style="137" customWidth="1"/>
    <col min="10246" max="10246" width="5.6640625" style="137" customWidth="1"/>
    <col min="10247" max="10253" width="11.109375" style="137" customWidth="1"/>
    <col min="10254" max="10496" width="9" style="137"/>
    <col min="10497" max="10497" width="31.44140625" style="137" customWidth="1"/>
    <col min="10498" max="10499" width="6.6640625" style="137" customWidth="1"/>
    <col min="10500" max="10500" width="6.109375" style="137" customWidth="1"/>
    <col min="10501" max="10501" width="9.33203125" style="137" customWidth="1"/>
    <col min="10502" max="10502" width="5.6640625" style="137" customWidth="1"/>
    <col min="10503" max="10509" width="11.109375" style="137" customWidth="1"/>
    <col min="10510" max="10752" width="9" style="137"/>
    <col min="10753" max="10753" width="31.44140625" style="137" customWidth="1"/>
    <col min="10754" max="10755" width="6.6640625" style="137" customWidth="1"/>
    <col min="10756" max="10756" width="6.109375" style="137" customWidth="1"/>
    <col min="10757" max="10757" width="9.33203125" style="137" customWidth="1"/>
    <col min="10758" max="10758" width="5.6640625" style="137" customWidth="1"/>
    <col min="10759" max="10765" width="11.109375" style="137" customWidth="1"/>
    <col min="10766" max="11008" width="9" style="137"/>
    <col min="11009" max="11009" width="31.44140625" style="137" customWidth="1"/>
    <col min="11010" max="11011" width="6.6640625" style="137" customWidth="1"/>
    <col min="11012" max="11012" width="6.109375" style="137" customWidth="1"/>
    <col min="11013" max="11013" width="9.33203125" style="137" customWidth="1"/>
    <col min="11014" max="11014" width="5.6640625" style="137" customWidth="1"/>
    <col min="11015" max="11021" width="11.109375" style="137" customWidth="1"/>
    <col min="11022" max="11264" width="9" style="137"/>
    <col min="11265" max="11265" width="31.44140625" style="137" customWidth="1"/>
    <col min="11266" max="11267" width="6.6640625" style="137" customWidth="1"/>
    <col min="11268" max="11268" width="6.109375" style="137" customWidth="1"/>
    <col min="11269" max="11269" width="9.33203125" style="137" customWidth="1"/>
    <col min="11270" max="11270" width="5.6640625" style="137" customWidth="1"/>
    <col min="11271" max="11277" width="11.109375" style="137" customWidth="1"/>
    <col min="11278" max="11520" width="9" style="137"/>
    <col min="11521" max="11521" width="31.44140625" style="137" customWidth="1"/>
    <col min="11522" max="11523" width="6.6640625" style="137" customWidth="1"/>
    <col min="11524" max="11524" width="6.109375" style="137" customWidth="1"/>
    <col min="11525" max="11525" width="9.33203125" style="137" customWidth="1"/>
    <col min="11526" max="11526" width="5.6640625" style="137" customWidth="1"/>
    <col min="11527" max="11533" width="11.109375" style="137" customWidth="1"/>
    <col min="11534" max="11776" width="9" style="137"/>
    <col min="11777" max="11777" width="31.44140625" style="137" customWidth="1"/>
    <col min="11778" max="11779" width="6.6640625" style="137" customWidth="1"/>
    <col min="11780" max="11780" width="6.109375" style="137" customWidth="1"/>
    <col min="11781" max="11781" width="9.33203125" style="137" customWidth="1"/>
    <col min="11782" max="11782" width="5.6640625" style="137" customWidth="1"/>
    <col min="11783" max="11789" width="11.109375" style="137" customWidth="1"/>
    <col min="11790" max="12032" width="9" style="137"/>
    <col min="12033" max="12033" width="31.44140625" style="137" customWidth="1"/>
    <col min="12034" max="12035" width="6.6640625" style="137" customWidth="1"/>
    <col min="12036" max="12036" width="6.109375" style="137" customWidth="1"/>
    <col min="12037" max="12037" width="9.33203125" style="137" customWidth="1"/>
    <col min="12038" max="12038" width="5.6640625" style="137" customWidth="1"/>
    <col min="12039" max="12045" width="11.109375" style="137" customWidth="1"/>
    <col min="12046" max="12288" width="9" style="137"/>
    <col min="12289" max="12289" width="31.44140625" style="137" customWidth="1"/>
    <col min="12290" max="12291" width="6.6640625" style="137" customWidth="1"/>
    <col min="12292" max="12292" width="6.109375" style="137" customWidth="1"/>
    <col min="12293" max="12293" width="9.33203125" style="137" customWidth="1"/>
    <col min="12294" max="12294" width="5.6640625" style="137" customWidth="1"/>
    <col min="12295" max="12301" width="11.109375" style="137" customWidth="1"/>
    <col min="12302" max="12544" width="9" style="137"/>
    <col min="12545" max="12545" width="31.44140625" style="137" customWidth="1"/>
    <col min="12546" max="12547" width="6.6640625" style="137" customWidth="1"/>
    <col min="12548" max="12548" width="6.109375" style="137" customWidth="1"/>
    <col min="12549" max="12549" width="9.33203125" style="137" customWidth="1"/>
    <col min="12550" max="12550" width="5.6640625" style="137" customWidth="1"/>
    <col min="12551" max="12557" width="11.109375" style="137" customWidth="1"/>
    <col min="12558" max="12800" width="9" style="137"/>
    <col min="12801" max="12801" width="31.44140625" style="137" customWidth="1"/>
    <col min="12802" max="12803" width="6.6640625" style="137" customWidth="1"/>
    <col min="12804" max="12804" width="6.109375" style="137" customWidth="1"/>
    <col min="12805" max="12805" width="9.33203125" style="137" customWidth="1"/>
    <col min="12806" max="12806" width="5.6640625" style="137" customWidth="1"/>
    <col min="12807" max="12813" width="11.109375" style="137" customWidth="1"/>
    <col min="12814" max="13056" width="9" style="137"/>
    <col min="13057" max="13057" width="31.44140625" style="137" customWidth="1"/>
    <col min="13058" max="13059" width="6.6640625" style="137" customWidth="1"/>
    <col min="13060" max="13060" width="6.109375" style="137" customWidth="1"/>
    <col min="13061" max="13061" width="9.33203125" style="137" customWidth="1"/>
    <col min="13062" max="13062" width="5.6640625" style="137" customWidth="1"/>
    <col min="13063" max="13069" width="11.109375" style="137" customWidth="1"/>
    <col min="13070" max="13312" width="9" style="137"/>
    <col min="13313" max="13313" width="31.44140625" style="137" customWidth="1"/>
    <col min="13314" max="13315" width="6.6640625" style="137" customWidth="1"/>
    <col min="13316" max="13316" width="6.109375" style="137" customWidth="1"/>
    <col min="13317" max="13317" width="9.33203125" style="137" customWidth="1"/>
    <col min="13318" max="13318" width="5.6640625" style="137" customWidth="1"/>
    <col min="13319" max="13325" width="11.109375" style="137" customWidth="1"/>
    <col min="13326" max="13568" width="9" style="137"/>
    <col min="13569" max="13569" width="31.44140625" style="137" customWidth="1"/>
    <col min="13570" max="13571" width="6.6640625" style="137" customWidth="1"/>
    <col min="13572" max="13572" width="6.109375" style="137" customWidth="1"/>
    <col min="13573" max="13573" width="9.33203125" style="137" customWidth="1"/>
    <col min="13574" max="13574" width="5.6640625" style="137" customWidth="1"/>
    <col min="13575" max="13581" width="11.109375" style="137" customWidth="1"/>
    <col min="13582" max="13824" width="9" style="137"/>
    <col min="13825" max="13825" width="31.44140625" style="137" customWidth="1"/>
    <col min="13826" max="13827" width="6.6640625" style="137" customWidth="1"/>
    <col min="13828" max="13828" width="6.109375" style="137" customWidth="1"/>
    <col min="13829" max="13829" width="9.33203125" style="137" customWidth="1"/>
    <col min="13830" max="13830" width="5.6640625" style="137" customWidth="1"/>
    <col min="13831" max="13837" width="11.109375" style="137" customWidth="1"/>
    <col min="13838" max="14080" width="9" style="137"/>
    <col min="14081" max="14081" width="31.44140625" style="137" customWidth="1"/>
    <col min="14082" max="14083" width="6.6640625" style="137" customWidth="1"/>
    <col min="14084" max="14084" width="6.109375" style="137" customWidth="1"/>
    <col min="14085" max="14085" width="9.33203125" style="137" customWidth="1"/>
    <col min="14086" max="14086" width="5.6640625" style="137" customWidth="1"/>
    <col min="14087" max="14093" width="11.109375" style="137" customWidth="1"/>
    <col min="14094" max="14336" width="9" style="137"/>
    <col min="14337" max="14337" width="31.44140625" style="137" customWidth="1"/>
    <col min="14338" max="14339" width="6.6640625" style="137" customWidth="1"/>
    <col min="14340" max="14340" width="6.109375" style="137" customWidth="1"/>
    <col min="14341" max="14341" width="9.33203125" style="137" customWidth="1"/>
    <col min="14342" max="14342" width="5.6640625" style="137" customWidth="1"/>
    <col min="14343" max="14349" width="11.109375" style="137" customWidth="1"/>
    <col min="14350" max="14592" width="9" style="137"/>
    <col min="14593" max="14593" width="31.44140625" style="137" customWidth="1"/>
    <col min="14594" max="14595" width="6.6640625" style="137" customWidth="1"/>
    <col min="14596" max="14596" width="6.109375" style="137" customWidth="1"/>
    <col min="14597" max="14597" width="9.33203125" style="137" customWidth="1"/>
    <col min="14598" max="14598" width="5.6640625" style="137" customWidth="1"/>
    <col min="14599" max="14605" width="11.109375" style="137" customWidth="1"/>
    <col min="14606" max="14848" width="9" style="137"/>
    <col min="14849" max="14849" width="31.44140625" style="137" customWidth="1"/>
    <col min="14850" max="14851" width="6.6640625" style="137" customWidth="1"/>
    <col min="14852" max="14852" width="6.109375" style="137" customWidth="1"/>
    <col min="14853" max="14853" width="9.33203125" style="137" customWidth="1"/>
    <col min="14854" max="14854" width="5.6640625" style="137" customWidth="1"/>
    <col min="14855" max="14861" width="11.109375" style="137" customWidth="1"/>
    <col min="14862" max="15104" width="9" style="137"/>
    <col min="15105" max="15105" width="31.44140625" style="137" customWidth="1"/>
    <col min="15106" max="15107" width="6.6640625" style="137" customWidth="1"/>
    <col min="15108" max="15108" width="6.109375" style="137" customWidth="1"/>
    <col min="15109" max="15109" width="9.33203125" style="137" customWidth="1"/>
    <col min="15110" max="15110" width="5.6640625" style="137" customWidth="1"/>
    <col min="15111" max="15117" width="11.109375" style="137" customWidth="1"/>
    <col min="15118" max="15360" width="9" style="137"/>
    <col min="15361" max="15361" width="31.44140625" style="137" customWidth="1"/>
    <col min="15362" max="15363" width="6.6640625" style="137" customWidth="1"/>
    <col min="15364" max="15364" width="6.109375" style="137" customWidth="1"/>
    <col min="15365" max="15365" width="9.33203125" style="137" customWidth="1"/>
    <col min="15366" max="15366" width="5.6640625" style="137" customWidth="1"/>
    <col min="15367" max="15373" width="11.109375" style="137" customWidth="1"/>
    <col min="15374" max="15616" width="9" style="137"/>
    <col min="15617" max="15617" width="31.44140625" style="137" customWidth="1"/>
    <col min="15618" max="15619" width="6.6640625" style="137" customWidth="1"/>
    <col min="15620" max="15620" width="6.109375" style="137" customWidth="1"/>
    <col min="15621" max="15621" width="9.33203125" style="137" customWidth="1"/>
    <col min="15622" max="15622" width="5.6640625" style="137" customWidth="1"/>
    <col min="15623" max="15629" width="11.109375" style="137" customWidth="1"/>
    <col min="15630" max="15872" width="9" style="137"/>
    <col min="15873" max="15873" width="31.44140625" style="137" customWidth="1"/>
    <col min="15874" max="15875" width="6.6640625" style="137" customWidth="1"/>
    <col min="15876" max="15876" width="6.109375" style="137" customWidth="1"/>
    <col min="15877" max="15877" width="9.33203125" style="137" customWidth="1"/>
    <col min="15878" max="15878" width="5.6640625" style="137" customWidth="1"/>
    <col min="15879" max="15885" width="11.109375" style="137" customWidth="1"/>
    <col min="15886" max="16128" width="9" style="137"/>
    <col min="16129" max="16129" width="31.44140625" style="137" customWidth="1"/>
    <col min="16130" max="16131" width="6.6640625" style="137" customWidth="1"/>
    <col min="16132" max="16132" width="6.109375" style="137" customWidth="1"/>
    <col min="16133" max="16133" width="9.33203125" style="137" customWidth="1"/>
    <col min="16134" max="16134" width="5.6640625" style="137" customWidth="1"/>
    <col min="16135" max="16141" width="11.109375" style="137" customWidth="1"/>
    <col min="16142" max="16384" width="9" style="137"/>
  </cols>
  <sheetData>
    <row r="1" spans="2:13" ht="50.1" customHeight="1" x14ac:dyDescent="0.2">
      <c r="B1" s="280" t="s">
        <v>51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2:13" ht="39.9" customHeight="1" x14ac:dyDescent="0.2">
      <c r="B2" s="282" t="s">
        <v>20</v>
      </c>
      <c r="C2" s="283"/>
      <c r="D2" s="286" t="s">
        <v>3</v>
      </c>
      <c r="E2" s="287"/>
      <c r="F2" s="290" t="s">
        <v>4</v>
      </c>
      <c r="G2" s="138" t="s">
        <v>65</v>
      </c>
      <c r="H2" s="138" t="s">
        <v>67</v>
      </c>
      <c r="I2" s="138" t="s">
        <v>52</v>
      </c>
      <c r="J2" s="138" t="s">
        <v>69</v>
      </c>
      <c r="K2" s="138"/>
      <c r="L2" s="138"/>
      <c r="M2" s="139"/>
    </row>
    <row r="3" spans="2:13" ht="39.9" customHeight="1" x14ac:dyDescent="0.2">
      <c r="B3" s="284"/>
      <c r="C3" s="285"/>
      <c r="D3" s="288"/>
      <c r="E3" s="289"/>
      <c r="F3" s="291"/>
      <c r="G3" s="140"/>
      <c r="H3" s="140"/>
      <c r="I3" s="140"/>
      <c r="J3" s="140"/>
      <c r="K3" s="140"/>
      <c r="L3" s="140"/>
      <c r="M3" s="141"/>
    </row>
    <row r="4" spans="2:13" ht="23.1" customHeight="1" x14ac:dyDescent="0.2">
      <c r="B4" s="142" t="s">
        <v>8</v>
      </c>
      <c r="C4" s="263" t="s">
        <v>53</v>
      </c>
      <c r="D4" s="36">
        <v>1175</v>
      </c>
      <c r="E4" s="143" t="s">
        <v>9</v>
      </c>
      <c r="F4" s="144" t="s">
        <v>10</v>
      </c>
      <c r="G4" s="154"/>
      <c r="H4" s="146" t="s">
        <v>64</v>
      </c>
      <c r="I4" s="146"/>
      <c r="J4" s="146" t="s">
        <v>70</v>
      </c>
      <c r="K4" s="146"/>
      <c r="L4" s="146"/>
      <c r="M4" s="147"/>
    </row>
    <row r="5" spans="2:13" ht="23.1" customHeight="1" x14ac:dyDescent="0.2">
      <c r="B5" s="148"/>
      <c r="C5" s="264"/>
      <c r="D5" s="35">
        <v>1179</v>
      </c>
      <c r="E5" s="75" t="s">
        <v>54</v>
      </c>
      <c r="F5" s="149" t="s">
        <v>10</v>
      </c>
      <c r="G5" s="168"/>
      <c r="H5" s="151"/>
      <c r="I5" s="151"/>
      <c r="J5" s="151" t="s">
        <v>70</v>
      </c>
      <c r="K5" s="151"/>
      <c r="L5" s="151"/>
      <c r="M5" s="152"/>
    </row>
    <row r="6" spans="2:13" ht="23.1" customHeight="1" x14ac:dyDescent="0.2">
      <c r="B6" s="148"/>
      <c r="C6" s="191"/>
      <c r="D6" s="20">
        <v>1243</v>
      </c>
      <c r="E6" s="76" t="s">
        <v>9</v>
      </c>
      <c r="F6" s="153" t="s">
        <v>10</v>
      </c>
      <c r="G6" s="154" t="s">
        <v>64</v>
      </c>
      <c r="H6" s="155"/>
      <c r="I6" s="155"/>
      <c r="J6" s="155"/>
      <c r="K6" s="155"/>
      <c r="L6" s="155"/>
      <c r="M6" s="156"/>
    </row>
    <row r="7" spans="2:13" ht="23.1" customHeight="1" x14ac:dyDescent="0.2">
      <c r="B7" s="148"/>
      <c r="C7" s="192" t="s">
        <v>55</v>
      </c>
      <c r="D7" s="26">
        <v>1245</v>
      </c>
      <c r="E7" s="77" t="s">
        <v>9</v>
      </c>
      <c r="F7" s="158" t="s">
        <v>10</v>
      </c>
      <c r="G7" s="159" t="s">
        <v>64</v>
      </c>
      <c r="H7" s="160"/>
      <c r="I7" s="160"/>
      <c r="J7" s="160" t="s">
        <v>70</v>
      </c>
      <c r="K7" s="160"/>
      <c r="L7" s="160"/>
      <c r="M7" s="161"/>
    </row>
    <row r="8" spans="2:13" ht="23.1" customHeight="1" x14ac:dyDescent="0.2">
      <c r="B8" s="148"/>
      <c r="C8" s="193"/>
      <c r="D8" s="37">
        <v>1249</v>
      </c>
      <c r="E8" s="162" t="s">
        <v>54</v>
      </c>
      <c r="F8" s="163" t="s">
        <v>10</v>
      </c>
      <c r="G8" s="164" t="s">
        <v>64</v>
      </c>
      <c r="H8" s="165" t="s">
        <v>64</v>
      </c>
      <c r="I8" s="165" t="s">
        <v>64</v>
      </c>
      <c r="J8" s="165" t="s">
        <v>70</v>
      </c>
      <c r="K8" s="165"/>
      <c r="L8" s="165"/>
      <c r="M8" s="166"/>
    </row>
    <row r="9" spans="2:13" ht="23.1" customHeight="1" x14ac:dyDescent="0.2">
      <c r="B9" s="148"/>
      <c r="C9" s="263" t="s">
        <v>56</v>
      </c>
      <c r="D9" s="46">
        <v>1273</v>
      </c>
      <c r="E9" s="78" t="s">
        <v>58</v>
      </c>
      <c r="F9" s="167" t="s">
        <v>11</v>
      </c>
      <c r="G9" s="168"/>
      <c r="H9" s="169"/>
      <c r="I9" s="169"/>
      <c r="J9" s="169" t="s">
        <v>70</v>
      </c>
      <c r="K9" s="169"/>
      <c r="L9" s="169"/>
      <c r="M9" s="170"/>
    </row>
    <row r="10" spans="2:13" ht="23.1" customHeight="1" x14ac:dyDescent="0.2">
      <c r="B10" s="148"/>
      <c r="C10" s="264"/>
      <c r="D10" s="26">
        <v>1275</v>
      </c>
      <c r="E10" s="77" t="s">
        <v>9</v>
      </c>
      <c r="F10" s="158" t="s">
        <v>10</v>
      </c>
      <c r="G10" s="159"/>
      <c r="H10" s="160"/>
      <c r="I10" s="160"/>
      <c r="J10" s="160"/>
      <c r="K10" s="160"/>
      <c r="L10" s="160"/>
      <c r="M10" s="161"/>
    </row>
    <row r="11" spans="2:13" ht="23.1" customHeight="1" x14ac:dyDescent="0.2">
      <c r="B11" s="148"/>
      <c r="C11" s="265"/>
      <c r="D11" s="37">
        <v>1278</v>
      </c>
      <c r="E11" s="162" t="s">
        <v>9</v>
      </c>
      <c r="F11" s="163" t="s">
        <v>10</v>
      </c>
      <c r="G11" s="164"/>
      <c r="H11" s="165"/>
      <c r="I11" s="165"/>
      <c r="J11" s="165"/>
      <c r="K11" s="165"/>
      <c r="L11" s="165"/>
      <c r="M11" s="166"/>
    </row>
    <row r="12" spans="2:13" ht="23.1" customHeight="1" x14ac:dyDescent="0.2">
      <c r="B12" s="148"/>
      <c r="C12" s="263" t="s">
        <v>57</v>
      </c>
      <c r="D12" s="20">
        <v>1331</v>
      </c>
      <c r="E12" s="76" t="s">
        <v>9</v>
      </c>
      <c r="F12" s="153" t="s">
        <v>10</v>
      </c>
      <c r="G12" s="154" t="s">
        <v>64</v>
      </c>
      <c r="H12" s="155"/>
      <c r="I12" s="155"/>
      <c r="J12" s="155" t="s">
        <v>70</v>
      </c>
      <c r="K12" s="155"/>
      <c r="L12" s="155"/>
      <c r="M12" s="156"/>
    </row>
    <row r="13" spans="2:13" ht="23.1" customHeight="1" x14ac:dyDescent="0.2">
      <c r="B13" s="173"/>
      <c r="C13" s="265"/>
      <c r="D13" s="37">
        <v>1335</v>
      </c>
      <c r="E13" s="162" t="s">
        <v>9</v>
      </c>
      <c r="F13" s="163" t="s">
        <v>11</v>
      </c>
      <c r="G13" s="164" t="s">
        <v>64</v>
      </c>
      <c r="H13" s="165" t="s">
        <v>64</v>
      </c>
      <c r="I13" s="165"/>
      <c r="J13" s="165" t="s">
        <v>70</v>
      </c>
      <c r="K13" s="165"/>
      <c r="L13" s="165"/>
      <c r="M13" s="166"/>
    </row>
    <row r="14" spans="2:13" ht="23.1" customHeight="1" x14ac:dyDescent="0.2">
      <c r="B14" s="174" t="s">
        <v>12</v>
      </c>
      <c r="C14" s="175" t="s">
        <v>13</v>
      </c>
      <c r="D14" s="36">
        <v>2143</v>
      </c>
      <c r="E14" s="176" t="s">
        <v>44</v>
      </c>
      <c r="F14" s="144" t="s">
        <v>11</v>
      </c>
      <c r="G14" s="145" t="s">
        <v>64</v>
      </c>
      <c r="H14" s="146" t="s">
        <v>64</v>
      </c>
      <c r="I14" s="146" t="s">
        <v>64</v>
      </c>
      <c r="J14" s="146" t="s">
        <v>70</v>
      </c>
      <c r="K14" s="146"/>
      <c r="L14" s="146"/>
      <c r="M14" s="147"/>
    </row>
    <row r="15" spans="2:13" ht="23.1" customHeight="1" x14ac:dyDescent="0.2">
      <c r="B15" s="177"/>
      <c r="C15" s="175" t="s">
        <v>14</v>
      </c>
      <c r="D15" s="20">
        <v>2236</v>
      </c>
      <c r="E15" s="76" t="s">
        <v>45</v>
      </c>
      <c r="F15" s="153" t="s">
        <v>10</v>
      </c>
      <c r="G15" s="154"/>
      <c r="H15" s="155" t="s">
        <v>64</v>
      </c>
      <c r="I15" s="155"/>
      <c r="J15" s="155" t="s">
        <v>70</v>
      </c>
      <c r="K15" s="155"/>
      <c r="L15" s="155"/>
      <c r="M15" s="156"/>
    </row>
    <row r="16" spans="2:13" ht="23.1" customHeight="1" x14ac:dyDescent="0.2">
      <c r="B16" s="177"/>
      <c r="C16" s="179"/>
      <c r="D16" s="26">
        <v>2317</v>
      </c>
      <c r="E16" s="180" t="s">
        <v>15</v>
      </c>
      <c r="F16" s="158" t="s">
        <v>11</v>
      </c>
      <c r="G16" s="171" t="s">
        <v>64</v>
      </c>
      <c r="H16" s="172" t="s">
        <v>64</v>
      </c>
      <c r="I16" s="172" t="s">
        <v>64</v>
      </c>
      <c r="J16" s="172" t="s">
        <v>70</v>
      </c>
      <c r="K16" s="160"/>
      <c r="L16" s="160"/>
      <c r="M16" s="161"/>
    </row>
    <row r="17" spans="2:13" ht="23.1" customHeight="1" x14ac:dyDescent="0.2">
      <c r="B17" s="177"/>
      <c r="C17" s="179"/>
      <c r="D17" s="26">
        <v>2321</v>
      </c>
      <c r="E17" s="180" t="s">
        <v>15</v>
      </c>
      <c r="F17" s="158" t="s">
        <v>11</v>
      </c>
      <c r="G17" s="171" t="s">
        <v>64</v>
      </c>
      <c r="H17" s="172" t="s">
        <v>64</v>
      </c>
      <c r="I17" s="172" t="s">
        <v>64</v>
      </c>
      <c r="J17" s="172" t="s">
        <v>70</v>
      </c>
      <c r="K17" s="160"/>
      <c r="L17" s="160"/>
      <c r="M17" s="161"/>
    </row>
    <row r="18" spans="2:13" ht="23.1" customHeight="1" x14ac:dyDescent="0.2">
      <c r="B18" s="177"/>
      <c r="C18" s="179"/>
      <c r="D18" s="26">
        <v>2333</v>
      </c>
      <c r="E18" s="77" t="s">
        <v>16</v>
      </c>
      <c r="F18" s="158" t="s">
        <v>11</v>
      </c>
      <c r="G18" s="171" t="s">
        <v>64</v>
      </c>
      <c r="H18" s="172" t="s">
        <v>64</v>
      </c>
      <c r="I18" s="172"/>
      <c r="J18" s="172" t="s">
        <v>70</v>
      </c>
      <c r="K18" s="160"/>
      <c r="L18" s="160"/>
      <c r="M18" s="161"/>
    </row>
    <row r="19" spans="2:13" ht="23.1" customHeight="1" x14ac:dyDescent="0.2">
      <c r="B19" s="177"/>
      <c r="C19" s="179"/>
      <c r="D19" s="26">
        <v>2336</v>
      </c>
      <c r="E19" s="77" t="s">
        <v>16</v>
      </c>
      <c r="F19" s="158" t="s">
        <v>11</v>
      </c>
      <c r="G19" s="171" t="s">
        <v>64</v>
      </c>
      <c r="H19" s="172" t="s">
        <v>64</v>
      </c>
      <c r="I19" s="172" t="s">
        <v>64</v>
      </c>
      <c r="J19" s="172" t="s">
        <v>70</v>
      </c>
      <c r="K19" s="160"/>
      <c r="L19" s="160"/>
      <c r="M19" s="161"/>
    </row>
    <row r="20" spans="2:13" ht="23.1" customHeight="1" x14ac:dyDescent="0.2">
      <c r="B20" s="177"/>
      <c r="C20" s="179"/>
      <c r="D20" s="26">
        <v>2343</v>
      </c>
      <c r="E20" s="77" t="s">
        <v>16</v>
      </c>
      <c r="F20" s="158" t="s">
        <v>11</v>
      </c>
      <c r="G20" s="171" t="s">
        <v>64</v>
      </c>
      <c r="H20" s="172" t="s">
        <v>64</v>
      </c>
      <c r="I20" s="172" t="s">
        <v>64</v>
      </c>
      <c r="J20" s="172" t="s">
        <v>70</v>
      </c>
      <c r="K20" s="160"/>
      <c r="L20" s="160"/>
      <c r="M20" s="161"/>
    </row>
    <row r="21" spans="2:13" ht="23.1" customHeight="1" x14ac:dyDescent="0.2">
      <c r="B21" s="177"/>
      <c r="C21" s="179"/>
      <c r="D21" s="26">
        <v>2346</v>
      </c>
      <c r="E21" s="77" t="s">
        <v>16</v>
      </c>
      <c r="F21" s="158" t="s">
        <v>11</v>
      </c>
      <c r="G21" s="171" t="s">
        <v>64</v>
      </c>
      <c r="H21" s="172" t="s">
        <v>64</v>
      </c>
      <c r="I21" s="172" t="s">
        <v>64</v>
      </c>
      <c r="J21" s="172" t="s">
        <v>70</v>
      </c>
      <c r="K21" s="160"/>
      <c r="L21" s="160"/>
      <c r="M21" s="161"/>
    </row>
    <row r="22" spans="2:13" ht="23.1" customHeight="1" x14ac:dyDescent="0.2">
      <c r="B22" s="177"/>
      <c r="C22" s="178"/>
      <c r="D22" s="35">
        <v>2357</v>
      </c>
      <c r="E22" s="75" t="s">
        <v>16</v>
      </c>
      <c r="F22" s="149" t="s">
        <v>11</v>
      </c>
      <c r="G22" s="171" t="s">
        <v>64</v>
      </c>
      <c r="H22" s="172" t="s">
        <v>64</v>
      </c>
      <c r="I22" s="172"/>
      <c r="J22" s="172" t="s">
        <v>70</v>
      </c>
      <c r="K22" s="151"/>
      <c r="L22" s="151"/>
      <c r="M22" s="152"/>
    </row>
    <row r="23" spans="2:13" ht="23.1" customHeight="1" x14ac:dyDescent="0.2">
      <c r="B23" s="177"/>
      <c r="C23" s="178"/>
      <c r="D23" s="35">
        <v>2455</v>
      </c>
      <c r="E23" s="181" t="s">
        <v>15</v>
      </c>
      <c r="F23" s="149" t="s">
        <v>10</v>
      </c>
      <c r="G23" s="150" t="s">
        <v>64</v>
      </c>
      <c r="H23" s="151" t="s">
        <v>64</v>
      </c>
      <c r="I23" s="151" t="s">
        <v>64</v>
      </c>
      <c r="J23" s="151" t="s">
        <v>70</v>
      </c>
      <c r="K23" s="151"/>
      <c r="L23" s="151"/>
      <c r="M23" s="152"/>
    </row>
    <row r="24" spans="2:13" ht="26.1" customHeight="1" x14ac:dyDescent="0.2">
      <c r="B24" s="277" t="s">
        <v>66</v>
      </c>
      <c r="C24" s="278"/>
      <c r="D24" s="278"/>
      <c r="E24" s="278"/>
      <c r="F24" s="279"/>
      <c r="G24" s="182">
        <v>153798</v>
      </c>
      <c r="H24" s="183">
        <v>121767</v>
      </c>
      <c r="I24" s="183">
        <v>99410</v>
      </c>
      <c r="J24" s="183">
        <v>131387</v>
      </c>
      <c r="K24" s="183"/>
      <c r="L24" s="183"/>
      <c r="M24" s="71"/>
    </row>
    <row r="25" spans="2:13" ht="11.1" customHeight="1" x14ac:dyDescent="0.2">
      <c r="B25" s="185"/>
      <c r="C25" s="185"/>
      <c r="D25" s="185"/>
      <c r="E25" s="185"/>
      <c r="F25" s="185"/>
      <c r="G25" s="186"/>
      <c r="H25" s="186"/>
      <c r="I25" s="186"/>
      <c r="J25" s="186"/>
      <c r="K25" s="186"/>
      <c r="L25" s="186"/>
      <c r="M25" s="186"/>
    </row>
    <row r="26" spans="2:13" ht="21.9" customHeight="1" x14ac:dyDescent="0.2">
      <c r="B26" s="185" t="s">
        <v>62</v>
      </c>
      <c r="C26" s="185"/>
      <c r="D26" s="185"/>
      <c r="E26" s="185"/>
      <c r="F26" s="185"/>
      <c r="G26" s="186"/>
      <c r="H26" s="186"/>
      <c r="I26" s="186"/>
      <c r="J26" s="186"/>
      <c r="K26" s="186"/>
      <c r="L26" s="186"/>
      <c r="M26" s="186"/>
    </row>
    <row r="27" spans="2:13" ht="21.9" customHeight="1" x14ac:dyDescent="0.2">
      <c r="B27" s="185"/>
      <c r="C27" s="185"/>
      <c r="D27" s="185"/>
      <c r="E27" s="185"/>
      <c r="F27" s="185"/>
      <c r="G27" s="186"/>
      <c r="H27" s="186"/>
      <c r="I27" s="186"/>
      <c r="J27" s="186"/>
      <c r="K27" s="186"/>
      <c r="L27" s="186"/>
      <c r="M27" s="186"/>
    </row>
    <row r="28" spans="2:13" ht="21.9" customHeight="1" x14ac:dyDescent="0.2">
      <c r="B28" s="185"/>
      <c r="C28" s="185"/>
      <c r="D28" s="185"/>
      <c r="E28" s="185"/>
      <c r="F28" s="185"/>
      <c r="G28" s="186"/>
      <c r="H28" s="186"/>
      <c r="I28" s="186"/>
      <c r="J28" s="186"/>
      <c r="K28" s="186"/>
      <c r="L28" s="186"/>
      <c r="M28" s="186"/>
    </row>
    <row r="29" spans="2:13" ht="9.9" customHeight="1" x14ac:dyDescent="0.2">
      <c r="B29" s="187"/>
      <c r="C29" s="187"/>
      <c r="D29" s="185"/>
      <c r="E29" s="187"/>
      <c r="F29" s="187"/>
      <c r="G29" s="187"/>
      <c r="H29" s="187"/>
      <c r="I29" s="188"/>
      <c r="J29" s="188"/>
      <c r="K29" s="188"/>
      <c r="L29" s="188"/>
      <c r="M29" s="188"/>
    </row>
    <row r="30" spans="2:13" ht="16.5" customHeight="1" x14ac:dyDescent="0.2">
      <c r="B30" s="189"/>
      <c r="C30" s="189"/>
      <c r="D30" s="190"/>
      <c r="E30" s="189"/>
      <c r="F30" s="189"/>
      <c r="G30" s="189"/>
      <c r="H30" s="189"/>
    </row>
    <row r="31" spans="2:13" ht="16.5" customHeight="1" x14ac:dyDescent="0.2">
      <c r="B31" s="189"/>
      <c r="C31" s="189"/>
      <c r="D31" s="190"/>
      <c r="E31" s="189"/>
      <c r="F31" s="189"/>
      <c r="G31" s="189"/>
      <c r="H31" s="189"/>
    </row>
    <row r="32" spans="2:13" ht="16.5" customHeight="1" x14ac:dyDescent="0.2">
      <c r="B32" s="189"/>
      <c r="C32" s="189"/>
      <c r="D32" s="190"/>
      <c r="E32" s="189"/>
      <c r="F32" s="189"/>
      <c r="G32" s="189"/>
      <c r="H32" s="189"/>
    </row>
    <row r="33" spans="2:8" ht="16.5" customHeight="1" x14ac:dyDescent="0.2">
      <c r="B33" s="189"/>
      <c r="C33" s="189"/>
      <c r="D33" s="190"/>
      <c r="E33" s="189"/>
      <c r="F33" s="189"/>
      <c r="G33" s="189"/>
      <c r="H33" s="189"/>
    </row>
    <row r="34" spans="2:8" ht="16.5" customHeight="1" x14ac:dyDescent="0.2">
      <c r="B34" s="189"/>
      <c r="C34" s="189"/>
      <c r="D34" s="190"/>
      <c r="E34" s="189"/>
      <c r="F34" s="189"/>
      <c r="G34" s="189"/>
      <c r="H34" s="189"/>
    </row>
    <row r="35" spans="2:8" ht="16.5" customHeight="1" x14ac:dyDescent="0.2">
      <c r="B35" s="189"/>
      <c r="C35" s="189"/>
      <c r="D35" s="190"/>
      <c r="E35" s="189"/>
      <c r="F35" s="189"/>
      <c r="G35" s="189"/>
      <c r="H35" s="189"/>
    </row>
    <row r="36" spans="2:8" ht="16.5" customHeight="1" x14ac:dyDescent="0.2">
      <c r="B36" s="189"/>
      <c r="C36" s="189"/>
      <c r="D36" s="190"/>
      <c r="E36" s="189"/>
      <c r="F36" s="189"/>
      <c r="G36" s="189"/>
      <c r="H36" s="189"/>
    </row>
    <row r="46" spans="2:8" ht="16.5" customHeight="1" x14ac:dyDescent="0.2">
      <c r="G46" s="137" t="s">
        <v>68</v>
      </c>
    </row>
  </sheetData>
  <mergeCells count="8">
    <mergeCell ref="C9:C11"/>
    <mergeCell ref="C12:C13"/>
    <mergeCell ref="B24:F24"/>
    <mergeCell ref="B1:M1"/>
    <mergeCell ref="B2:C3"/>
    <mergeCell ref="D2:E3"/>
    <mergeCell ref="F2:F3"/>
    <mergeCell ref="C4:C5"/>
  </mergeCells>
  <phoneticPr fontId="2"/>
  <pageMargins left="1.1023622047244095" right="0.59055118110236227" top="0.94488188976377963" bottom="0.59055118110236227" header="0.70866141732283472" footer="0.39370078740157483"/>
  <pageSetup paperSize="9" scale="75" orientation="portrait" horizontalDpi="300" verticalDpi="300" r:id="rId1"/>
  <headerFooter alignWithMargins="0">
    <oddFooter>&amp;C　　　&amp;"ＭＳ 明朝,標準"&amp;14　　　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会場使用料等算出表（一般用）</vt:lpstr>
      <vt:lpstr>冷暖房料算出事例 </vt:lpstr>
      <vt:lpstr>'会場使用料等算出表（一般用）'!Print_Area</vt:lpstr>
      <vt:lpstr>'冷暖房料算出事例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小嶋雅子</dc:creator>
  <cp:lastModifiedBy>関家奈未</cp:lastModifiedBy>
  <cp:lastPrinted>2022-05-12T07:14:02Z</cp:lastPrinted>
  <dcterms:created xsi:type="dcterms:W3CDTF">2012-04-05T05:21:33Z</dcterms:created>
  <dcterms:modified xsi:type="dcterms:W3CDTF">2023-06-22T06:41:26Z</dcterms:modified>
</cp:coreProperties>
</file>